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05" yWindow="15" windowWidth="19410" windowHeight="10185" tabRatio="615" firstSheet="28" activeTab="30"/>
  </bookViews>
  <sheets>
    <sheet name="Danh sach" sheetId="48" state="hidden" r:id="rId1"/>
    <sheet name="DOCT" sheetId="51" state="hidden" r:id="rId2"/>
    <sheet name="B01" sheetId="1" state="hidden" r:id="rId3"/>
    <sheet name="B02" sheetId="2" state="hidden" r:id="rId4"/>
    <sheet name="B03" sheetId="27" state="hidden" r:id="rId5"/>
    <sheet name="B04" sheetId="28" state="hidden" r:id="rId6"/>
    <sheet name="B05" sheetId="7" state="hidden" r:id="rId7"/>
    <sheet name="B06" sheetId="8" state="hidden" r:id="rId8"/>
    <sheet name="B07" sheetId="35" state="hidden" r:id="rId9"/>
    <sheet name="B08" sheetId="36" state="hidden" r:id="rId10"/>
    <sheet name="B09" sheetId="9" state="hidden" r:id="rId11"/>
    <sheet name="B10" sheetId="10" state="hidden" r:id="rId12"/>
    <sheet name="B11" sheetId="11" state="hidden" r:id="rId13"/>
    <sheet name="B12" sheetId="12" state="hidden" r:id="rId14"/>
    <sheet name="B13" sheetId="13" state="hidden" r:id="rId15"/>
    <sheet name="B14" sheetId="14" state="hidden" r:id="rId16"/>
    <sheet name="B15" sheetId="15" state="hidden" r:id="rId17"/>
    <sheet name="B16" sheetId="16" state="hidden" r:id="rId18"/>
    <sheet name="B17" sheetId="17" state="hidden" r:id="rId19"/>
    <sheet name="B18" sheetId="18" state="hidden" r:id="rId20"/>
    <sheet name="B19" sheetId="19" state="hidden" r:id="rId21"/>
    <sheet name="B20" sheetId="20" state="hidden" r:id="rId22"/>
    <sheet name="B21" sheetId="21" state="hidden" r:id="rId23"/>
    <sheet name="B22" sheetId="32" state="hidden" r:id="rId24"/>
    <sheet name="B23" sheetId="23" state="hidden" r:id="rId25"/>
    <sheet name="B24" sheetId="29" state="hidden" r:id="rId26"/>
    <sheet name="B25" sheetId="40" state="hidden" r:id="rId27"/>
    <sheet name="B26" sheetId="33" state="hidden" r:id="rId28"/>
    <sheet name="Biểu 1" sheetId="75" r:id="rId29"/>
    <sheet name="Biểu 2" sheetId="76" r:id="rId30"/>
    <sheet name="Biểu 3" sheetId="77" r:id="rId31"/>
    <sheet name="Biểu 5" sheetId="79" r:id="rId32"/>
    <sheet name="Biểu 11 " sheetId="85" r:id="rId33"/>
  </sheets>
  <definedNames>
    <definedName name="_xlnm._FilterDatabase" localSheetId="0" hidden="1">'Danh sach'!$A$2:$D$2</definedName>
    <definedName name="_xlnm.Print_Area" localSheetId="2">'B01'!$A$1:$Y$32</definedName>
    <definedName name="_xlnm.Print_Area" localSheetId="3">'B02'!$A$1:$Y$24</definedName>
    <definedName name="_xlnm.Print_Area" localSheetId="4">'B03'!$A$1:$T$31</definedName>
    <definedName name="_xlnm.Print_Area" localSheetId="5">'B04'!$A$1:$S$22</definedName>
    <definedName name="_xlnm.Print_Area" localSheetId="6">'B05'!$A$1:$W$29</definedName>
    <definedName name="_xlnm.Print_Area" localSheetId="7">'B06'!$A$1:$X$18</definedName>
    <definedName name="_xlnm.Print_Area" localSheetId="8">'B07'!$A$1:$AB$33</definedName>
    <definedName name="_xlnm.Print_Area" localSheetId="9">'B08'!$A$1:$S$22</definedName>
    <definedName name="_xlnm.Print_Area" localSheetId="10">'B09'!$A$1:$V$27</definedName>
    <definedName name="_xlnm.Print_Area" localSheetId="11">'B10'!$A$1:$X$21</definedName>
    <definedName name="_xlnm.Print_Area" localSheetId="12">'B11'!$A$1:$S$31</definedName>
    <definedName name="_xlnm.Print_Area" localSheetId="13">'B12'!$A$1:$Q$24</definedName>
    <definedName name="_xlnm.Print_Area" localSheetId="14">'B13'!$A$1:$P$15</definedName>
    <definedName name="_xlnm.Print_Area" localSheetId="15">'B14'!$A$1:$AA$15</definedName>
    <definedName name="_xlnm.Print_Area" localSheetId="16">'B15'!$A$1:$R$29</definedName>
    <definedName name="_xlnm.Print_Area" localSheetId="17">'B16'!$A$1:$Q$18</definedName>
    <definedName name="_xlnm.Print_Area" localSheetId="18">'B17'!$A$1:$Z$31</definedName>
    <definedName name="_xlnm.Print_Area" localSheetId="19">'B18'!$A$1:$Q$21</definedName>
    <definedName name="_xlnm.Print_Area" localSheetId="20">'B19'!$A$1:$X$36</definedName>
    <definedName name="_xlnm.Print_Area" localSheetId="21">'B20'!$A$1:$U$25</definedName>
    <definedName name="_xlnm.Print_Area" localSheetId="22">'B21'!$A$1:$S$23</definedName>
    <definedName name="_xlnm.Print_Area" localSheetId="23">'B22'!$A$1:$AF$21</definedName>
    <definedName name="_xlnm.Print_Area" localSheetId="24">'B23'!$A$1:$AC$16</definedName>
    <definedName name="_xlnm.Print_Area" localSheetId="25">'B24'!$A$1:$AC$18</definedName>
    <definedName name="_xlnm.Print_Area" localSheetId="26">'B25'!$A$1:$AL$39</definedName>
    <definedName name="_xlnm.Print_Area" localSheetId="27">'B26'!$A$1:$AM$14</definedName>
    <definedName name="_xlnm.Print_Titles" localSheetId="0">'Danh sach'!$2:$2</definedName>
  </definedNames>
  <calcPr calcId="124519"/>
</workbook>
</file>

<file path=xl/calcChain.xml><?xml version="1.0" encoding="utf-8"?>
<calcChain xmlns="http://schemas.openxmlformats.org/spreadsheetml/2006/main">
  <c r="R11" i="76"/>
  <c r="R12"/>
  <c r="R14"/>
  <c r="R15"/>
  <c r="R16"/>
  <c r="R17"/>
  <c r="R18"/>
  <c r="R19"/>
  <c r="N11"/>
  <c r="N12"/>
  <c r="N14"/>
  <c r="N15"/>
  <c r="N16"/>
  <c r="N17"/>
  <c r="N18"/>
  <c r="N19"/>
  <c r="H8" i="23" l="1"/>
  <c r="P8"/>
  <c r="Z8"/>
  <c r="H9"/>
  <c r="P9"/>
  <c r="Z9"/>
  <c r="H10"/>
  <c r="P10"/>
  <c r="Z10"/>
  <c r="H11"/>
  <c r="P11"/>
  <c r="Z11"/>
  <c r="H12"/>
  <c r="P12"/>
  <c r="Z12"/>
  <c r="H13"/>
  <c r="P13"/>
  <c r="Z13"/>
  <c r="H14"/>
  <c r="P14"/>
  <c r="Z14"/>
  <c r="AH8"/>
  <c r="AJ10" i="32"/>
  <c r="AJ11"/>
  <c r="AJ12"/>
  <c r="AJ13"/>
  <c r="AJ14"/>
  <c r="AJ15"/>
  <c r="AJ16"/>
  <c r="AJ17"/>
  <c r="AJ18"/>
  <c r="AJ19"/>
  <c r="AJ9"/>
  <c r="V8" i="21"/>
  <c r="V9"/>
  <c r="V10"/>
  <c r="V11"/>
  <c r="V12"/>
  <c r="V13"/>
  <c r="V14"/>
  <c r="V15"/>
  <c r="V16"/>
  <c r="V18"/>
  <c r="V19"/>
  <c r="V20"/>
  <c r="V21"/>
  <c r="D28" i="20"/>
  <c r="E28"/>
  <c r="F28"/>
  <c r="G28"/>
  <c r="H28"/>
  <c r="I28"/>
  <c r="J28"/>
  <c r="K28"/>
  <c r="L28"/>
  <c r="M28"/>
  <c r="N28"/>
  <c r="D39" i="19"/>
  <c r="E39"/>
  <c r="F39"/>
  <c r="G39"/>
  <c r="H39"/>
  <c r="I39"/>
  <c r="J39"/>
  <c r="K39"/>
  <c r="L39"/>
  <c r="M39"/>
  <c r="N39"/>
  <c r="O39"/>
  <c r="P39"/>
  <c r="Q39"/>
  <c r="AA8"/>
  <c r="AA9"/>
  <c r="AA10"/>
  <c r="AA11"/>
  <c r="AA13"/>
  <c r="AA14"/>
  <c r="AA15"/>
  <c r="AA16"/>
  <c r="AA17"/>
  <c r="AA18"/>
  <c r="AA20"/>
  <c r="AA21"/>
  <c r="AA22"/>
  <c r="AA23"/>
  <c r="AA24"/>
  <c r="AA25"/>
  <c r="AA26"/>
  <c r="AB8"/>
  <c r="AB9"/>
  <c r="AB10"/>
  <c r="AB11"/>
  <c r="AB13"/>
  <c r="AB14"/>
  <c r="AB15"/>
  <c r="AB16"/>
  <c r="AB17"/>
  <c r="AB18"/>
  <c r="AB20"/>
  <c r="AB21"/>
  <c r="AB22"/>
  <c r="AB23"/>
  <c r="AB24"/>
  <c r="AB25"/>
  <c r="AB26"/>
  <c r="W8" i="17"/>
  <c r="W9"/>
  <c r="AC9" s="1"/>
  <c r="W10"/>
  <c r="AC10" s="1"/>
  <c r="W11"/>
  <c r="AC11" s="1"/>
  <c r="W13"/>
  <c r="W14"/>
  <c r="AC14" s="1"/>
  <c r="W15"/>
  <c r="AC15" s="1"/>
  <c r="W16"/>
  <c r="AC16" s="1"/>
  <c r="W17"/>
  <c r="AC17" s="1"/>
  <c r="W19"/>
  <c r="AC19" s="1"/>
  <c r="W20"/>
  <c r="AC20" s="1"/>
  <c r="W21"/>
  <c r="W22"/>
  <c r="AC22" s="1"/>
  <c r="W23"/>
  <c r="AC23" s="1"/>
  <c r="W24"/>
  <c r="AC24" s="1"/>
  <c r="W25"/>
  <c r="AC25" s="1"/>
  <c r="W27"/>
  <c r="W28"/>
  <c r="AC28" s="1"/>
  <c r="W29"/>
  <c r="AC29" s="1"/>
  <c r="W30"/>
  <c r="AC30" s="1"/>
  <c r="W31"/>
  <c r="AC31" s="1"/>
  <c r="T7" i="16"/>
  <c r="T8"/>
  <c r="T9"/>
  <c r="T10"/>
  <c r="T11"/>
  <c r="T12"/>
  <c r="T13"/>
  <c r="T14"/>
  <c r="T15"/>
  <c r="T16"/>
  <c r="T6"/>
  <c r="H7" i="14"/>
  <c r="U7" i="15"/>
  <c r="U8"/>
  <c r="U9"/>
  <c r="U10"/>
  <c r="U12"/>
  <c r="U13"/>
  <c r="U14"/>
  <c r="U15"/>
  <c r="U16"/>
  <c r="U17"/>
  <c r="U18"/>
  <c r="U19"/>
  <c r="U20"/>
  <c r="U21"/>
  <c r="U23"/>
  <c r="U24"/>
  <c r="U25"/>
  <c r="U26"/>
  <c r="U27"/>
  <c r="U28"/>
  <c r="U29"/>
  <c r="H13" i="14"/>
  <c r="D14"/>
  <c r="E14"/>
  <c r="F14"/>
  <c r="G14"/>
  <c r="I14"/>
  <c r="J14"/>
  <c r="K14"/>
  <c r="L14"/>
  <c r="M14"/>
  <c r="N14"/>
  <c r="O14"/>
  <c r="Q14"/>
  <c r="R14"/>
  <c r="S14"/>
  <c r="T14"/>
  <c r="U14"/>
  <c r="V14"/>
  <c r="W14"/>
  <c r="X14"/>
  <c r="Y14"/>
  <c r="Z14"/>
  <c r="AA14"/>
  <c r="AA8" i="10"/>
  <c r="AA9"/>
  <c r="AA10"/>
  <c r="AA11"/>
  <c r="AA12"/>
  <c r="AA13"/>
  <c r="AA14"/>
  <c r="AA15"/>
  <c r="AA16"/>
  <c r="AA17"/>
  <c r="AA18"/>
  <c r="AA19"/>
  <c r="AA20"/>
  <c r="L7" i="9"/>
  <c r="M7"/>
  <c r="N7"/>
  <c r="O7"/>
  <c r="P7"/>
  <c r="Q7"/>
  <c r="R7"/>
  <c r="S7"/>
  <c r="T7"/>
  <c r="U7"/>
  <c r="V7"/>
  <c r="Y24"/>
  <c r="W26" i="17" l="1"/>
  <c r="AC27"/>
  <c r="W18"/>
  <c r="AC21"/>
  <c r="W12"/>
  <c r="AC13"/>
  <c r="AE8" i="35"/>
  <c r="AE9"/>
  <c r="AE10"/>
  <c r="AE11"/>
  <c r="AE13"/>
  <c r="AE14"/>
  <c r="AE15"/>
  <c r="AE16"/>
  <c r="AE17"/>
  <c r="AE18"/>
  <c r="AE20"/>
  <c r="AE21"/>
  <c r="AE22"/>
  <c r="AE23"/>
  <c r="AE24"/>
  <c r="AE25"/>
  <c r="AE26"/>
  <c r="AE28"/>
  <c r="AE29"/>
  <c r="AE30"/>
  <c r="AE31"/>
  <c r="AA7" i="8" l="1"/>
  <c r="AA8"/>
  <c r="AA9"/>
  <c r="AA10"/>
  <c r="AA11"/>
  <c r="AA12"/>
  <c r="AA13"/>
  <c r="AA14"/>
  <c r="AA15"/>
  <c r="AA16"/>
  <c r="V8" i="27"/>
  <c r="V9"/>
  <c r="V10"/>
  <c r="V11"/>
  <c r="V13"/>
  <c r="V14"/>
  <c r="V15"/>
  <c r="V16"/>
  <c r="V17"/>
  <c r="V18"/>
  <c r="V20"/>
  <c r="V21"/>
  <c r="V22"/>
  <c r="V23"/>
  <c r="V24"/>
  <c r="V25"/>
  <c r="V26"/>
  <c r="AC8" i="2"/>
  <c r="AC9"/>
  <c r="AC10"/>
  <c r="AC11"/>
  <c r="AC12"/>
  <c r="AC13"/>
  <c r="AC14"/>
  <c r="AC15"/>
  <c r="AC16"/>
  <c r="AC17"/>
  <c r="AC18"/>
  <c r="D28"/>
  <c r="E28"/>
  <c r="F28"/>
  <c r="G28"/>
  <c r="H28"/>
  <c r="I28"/>
  <c r="J28"/>
  <c r="K28"/>
  <c r="L28"/>
  <c r="M28"/>
  <c r="N28"/>
  <c r="O28"/>
  <c r="P28"/>
  <c r="Q28"/>
  <c r="R28"/>
  <c r="S28"/>
  <c r="T28"/>
  <c r="D36" i="1"/>
  <c r="E36"/>
  <c r="F36"/>
  <c r="G36"/>
  <c r="H36"/>
  <c r="I36"/>
  <c r="J36"/>
  <c r="K36"/>
  <c r="L36"/>
  <c r="M36"/>
  <c r="N36"/>
  <c r="O36"/>
  <c r="P36"/>
  <c r="Q36"/>
  <c r="R36"/>
  <c r="S36"/>
  <c r="T36"/>
  <c r="D27" i="2"/>
  <c r="E27"/>
  <c r="F27"/>
  <c r="G27"/>
  <c r="H27"/>
  <c r="I27"/>
  <c r="J27"/>
  <c r="K27"/>
  <c r="L27"/>
  <c r="M27"/>
  <c r="N27"/>
  <c r="O27"/>
  <c r="P27"/>
  <c r="Q27"/>
  <c r="R27"/>
  <c r="S27"/>
  <c r="T27"/>
  <c r="AB8"/>
  <c r="AB9"/>
  <c r="AB10"/>
  <c r="AB11"/>
  <c r="AB12"/>
  <c r="AB13"/>
  <c r="AB14"/>
  <c r="AB15"/>
  <c r="AB16"/>
  <c r="AB17"/>
  <c r="AB18"/>
  <c r="AC8" i="1"/>
  <c r="AC9"/>
  <c r="AC10"/>
  <c r="AC11"/>
  <c r="AC13"/>
  <c r="AC14"/>
  <c r="AC15"/>
  <c r="AC16"/>
  <c r="AC17"/>
  <c r="AC18"/>
  <c r="AC20"/>
  <c r="AC21"/>
  <c r="AC22"/>
  <c r="AC23"/>
  <c r="AC24"/>
  <c r="AC25"/>
  <c r="AC26"/>
  <c r="AB8"/>
  <c r="AB9"/>
  <c r="AB10"/>
  <c r="AB11"/>
  <c r="AB13"/>
  <c r="AB14"/>
  <c r="AB15"/>
  <c r="AB16"/>
  <c r="AB17"/>
  <c r="AB18"/>
  <c r="AB20"/>
  <c r="AB21"/>
  <c r="AB22"/>
  <c r="AB23"/>
  <c r="AB24"/>
  <c r="AB25"/>
  <c r="AB26"/>
  <c r="C116" i="51" l="1"/>
  <c r="C115"/>
  <c r="C114"/>
  <c r="C113"/>
  <c r="C112"/>
  <c r="C111"/>
  <c r="C110"/>
  <c r="C108"/>
  <c r="Y15" i="20" l="1"/>
  <c r="Y14"/>
  <c r="Y13"/>
  <c r="Y12"/>
  <c r="Y11"/>
  <c r="Y10"/>
  <c r="Y9"/>
  <c r="Y8"/>
  <c r="AM13" i="33" l="1"/>
  <c r="D13"/>
  <c r="E13"/>
  <c r="F13"/>
  <c r="G13"/>
  <c r="H13"/>
  <c r="I13"/>
  <c r="J13"/>
  <c r="K13"/>
  <c r="L13"/>
  <c r="M13"/>
  <c r="N13"/>
  <c r="O13"/>
  <c r="P13"/>
  <c r="Q13"/>
  <c r="R13"/>
  <c r="S13"/>
  <c r="T13"/>
  <c r="U13"/>
  <c r="V13"/>
  <c r="W13"/>
  <c r="X13"/>
  <c r="Y13"/>
  <c r="Z13"/>
  <c r="AA13"/>
  <c r="AB13"/>
  <c r="AC13"/>
  <c r="AD13"/>
  <c r="AE13"/>
  <c r="AF13"/>
  <c r="AG13"/>
  <c r="AH13"/>
  <c r="AI13"/>
  <c r="AJ13"/>
  <c r="AK13"/>
  <c r="AL13"/>
  <c r="C21" i="10" l="1"/>
  <c r="M7" i="1" l="1"/>
  <c r="AA6" i="8" l="1"/>
  <c r="Z7" i="7"/>
  <c r="Z8"/>
  <c r="Z9"/>
  <c r="Z10"/>
  <c r="Z12"/>
  <c r="Z13"/>
  <c r="Z14"/>
  <c r="Z15"/>
  <c r="Z16"/>
  <c r="Z17"/>
  <c r="Z18"/>
  <c r="Z19"/>
  <c r="Z20"/>
  <c r="Z21"/>
  <c r="Z23"/>
  <c r="Z24"/>
  <c r="Z25"/>
  <c r="Z26"/>
  <c r="Z27"/>
  <c r="Z28"/>
  <c r="Z29"/>
  <c r="U8" i="28"/>
  <c r="U9"/>
  <c r="U10"/>
  <c r="U11"/>
  <c r="U12"/>
  <c r="U13"/>
  <c r="U14"/>
  <c r="U15"/>
  <c r="U16"/>
  <c r="U17"/>
  <c r="U18"/>
  <c r="Q15" i="18" l="1"/>
  <c r="P15"/>
  <c r="O15"/>
  <c r="N15"/>
  <c r="M15"/>
  <c r="L15"/>
  <c r="K15"/>
  <c r="J15"/>
  <c r="I15"/>
  <c r="H15"/>
  <c r="G15"/>
  <c r="F15"/>
  <c r="E15"/>
  <c r="D15"/>
  <c r="C35" i="40"/>
  <c r="C34"/>
  <c r="C33"/>
  <c r="C32"/>
  <c r="C31"/>
  <c r="C30"/>
  <c r="AN30" s="1"/>
  <c r="C28"/>
  <c r="C27"/>
  <c r="C26"/>
  <c r="C25"/>
  <c r="C24"/>
  <c r="C23"/>
  <c r="C21"/>
  <c r="C20"/>
  <c r="C19"/>
  <c r="C18"/>
  <c r="C17"/>
  <c r="C16"/>
  <c r="C14"/>
  <c r="C13"/>
  <c r="C12"/>
  <c r="C11"/>
  <c r="C10"/>
  <c r="C7" i="18"/>
  <c r="C8"/>
  <c r="R8" s="1"/>
  <c r="C9"/>
  <c r="R9" s="1"/>
  <c r="C10"/>
  <c r="C11"/>
  <c r="C12"/>
  <c r="C13"/>
  <c r="C14"/>
  <c r="C16"/>
  <c r="R16" s="1"/>
  <c r="C17"/>
  <c r="C18"/>
  <c r="C19"/>
  <c r="C20"/>
  <c r="R12"/>
  <c r="R11"/>
  <c r="O26" i="17"/>
  <c r="AC8"/>
  <c r="X26"/>
  <c r="Y26"/>
  <c r="Z26"/>
  <c r="C16"/>
  <c r="H12" i="14"/>
  <c r="H11"/>
  <c r="H10"/>
  <c r="H9"/>
  <c r="H8"/>
  <c r="Y23" i="9"/>
  <c r="Y22"/>
  <c r="Y21"/>
  <c r="Y20"/>
  <c r="Y19"/>
  <c r="Y18"/>
  <c r="Y17"/>
  <c r="Y16"/>
  <c r="Y15"/>
  <c r="Y14"/>
  <c r="Y13"/>
  <c r="Y11"/>
  <c r="Y10"/>
  <c r="Y9"/>
  <c r="Y8"/>
  <c r="AB7" i="35"/>
  <c r="AA7"/>
  <c r="Z7"/>
  <c r="X7"/>
  <c r="W7"/>
  <c r="V7"/>
  <c r="U7"/>
  <c r="T7"/>
  <c r="S7"/>
  <c r="R7"/>
  <c r="Q7"/>
  <c r="P7"/>
  <c r="O7"/>
  <c r="N7"/>
  <c r="M7"/>
  <c r="L7"/>
  <c r="K7"/>
  <c r="J7"/>
  <c r="I7"/>
  <c r="H7"/>
  <c r="G7"/>
  <c r="F7"/>
  <c r="E7"/>
  <c r="D7"/>
  <c r="AC26" i="17" l="1"/>
  <c r="AM32" i="40"/>
  <c r="AN32"/>
  <c r="AM35"/>
  <c r="AN35"/>
  <c r="AM31"/>
  <c r="AN31"/>
  <c r="AM30"/>
  <c r="AM34"/>
  <c r="AN34"/>
  <c r="AM33"/>
  <c r="AN33"/>
  <c r="AM28"/>
  <c r="AN28"/>
  <c r="AM27"/>
  <c r="AN27"/>
  <c r="AM26"/>
  <c r="AN26"/>
  <c r="AM23"/>
  <c r="AN23"/>
  <c r="AM24"/>
  <c r="AN24"/>
  <c r="AM25"/>
  <c r="AN25"/>
  <c r="AM16"/>
  <c r="AN16"/>
  <c r="AM20"/>
  <c r="AN20"/>
  <c r="AM21"/>
  <c r="AN21"/>
  <c r="AM19"/>
  <c r="AN19"/>
  <c r="AM18"/>
  <c r="AN18"/>
  <c r="AM17"/>
  <c r="AN17"/>
  <c r="AM12"/>
  <c r="AN12"/>
  <c r="AM14"/>
  <c r="AN14"/>
  <c r="AM10"/>
  <c r="AN10"/>
  <c r="AM13"/>
  <c r="AN13"/>
  <c r="AM11"/>
  <c r="AN11"/>
  <c r="S20" i="18"/>
  <c r="S18"/>
  <c r="S17"/>
  <c r="S16"/>
  <c r="S12"/>
  <c r="S11"/>
  <c r="S9"/>
  <c r="S8"/>
  <c r="AA16" i="17"/>
  <c r="AB16"/>
  <c r="AB8" i="14"/>
  <c r="AC8"/>
  <c r="AB9"/>
  <c r="AC9"/>
  <c r="AB10"/>
  <c r="AC10"/>
  <c r="AB11"/>
  <c r="AC11"/>
  <c r="AC13"/>
  <c r="AB13"/>
  <c r="H14"/>
  <c r="AC7"/>
  <c r="AB7"/>
  <c r="AB12"/>
  <c r="AC12"/>
  <c r="C48" i="51"/>
  <c r="C43"/>
  <c r="C45"/>
  <c r="C49"/>
  <c r="C51"/>
  <c r="C44"/>
  <c r="C47"/>
  <c r="C42"/>
  <c r="R17" i="18"/>
  <c r="R20"/>
  <c r="R14"/>
  <c r="S14"/>
  <c r="R7"/>
  <c r="S7"/>
  <c r="R13"/>
  <c r="S13"/>
  <c r="R19"/>
  <c r="S19"/>
  <c r="R10"/>
  <c r="S10"/>
  <c r="R18"/>
  <c r="Y7" i="35"/>
  <c r="AE7" s="1"/>
  <c r="C15" i="18"/>
  <c r="S15" s="1"/>
  <c r="H35" i="1"/>
  <c r="G35"/>
  <c r="D35"/>
  <c r="R20" i="32"/>
  <c r="AB9"/>
  <c r="AI9" s="1"/>
  <c r="N9"/>
  <c r="C19"/>
  <c r="C9"/>
  <c r="F35" i="1"/>
  <c r="C20"/>
  <c r="Z20" s="1"/>
  <c r="C21"/>
  <c r="Z21" s="1"/>
  <c r="C22"/>
  <c r="Z22" s="1"/>
  <c r="C23"/>
  <c r="Z23" s="1"/>
  <c r="C24"/>
  <c r="Z24" s="1"/>
  <c r="C25"/>
  <c r="Z25" s="1"/>
  <c r="C26"/>
  <c r="Z26" s="1"/>
  <c r="C30"/>
  <c r="C31"/>
  <c r="C32"/>
  <c r="F19"/>
  <c r="G12"/>
  <c r="D7"/>
  <c r="O7" i="21"/>
  <c r="N7"/>
  <c r="M7"/>
  <c r="C9"/>
  <c r="C8"/>
  <c r="C35" i="19"/>
  <c r="C27" i="17"/>
  <c r="Y7"/>
  <c r="X7"/>
  <c r="W7"/>
  <c r="C11"/>
  <c r="C10"/>
  <c r="C9"/>
  <c r="C8"/>
  <c r="D26"/>
  <c r="R26"/>
  <c r="E26"/>
  <c r="F26"/>
  <c r="G26"/>
  <c r="H26"/>
  <c r="I26"/>
  <c r="J26"/>
  <c r="K26"/>
  <c r="L26"/>
  <c r="M26"/>
  <c r="N26"/>
  <c r="P26"/>
  <c r="Q26"/>
  <c r="S26"/>
  <c r="T26"/>
  <c r="U26"/>
  <c r="V26"/>
  <c r="D18"/>
  <c r="E18"/>
  <c r="F18"/>
  <c r="G18"/>
  <c r="H18"/>
  <c r="I18"/>
  <c r="J18"/>
  <c r="K18"/>
  <c r="L18"/>
  <c r="M18"/>
  <c r="N18"/>
  <c r="O18"/>
  <c r="P18"/>
  <c r="Q18"/>
  <c r="R18"/>
  <c r="S18"/>
  <c r="T18"/>
  <c r="U18"/>
  <c r="V18"/>
  <c r="X18"/>
  <c r="Y18"/>
  <c r="Z18"/>
  <c r="D12"/>
  <c r="E12"/>
  <c r="F12"/>
  <c r="G12"/>
  <c r="H12"/>
  <c r="I12"/>
  <c r="J12"/>
  <c r="K12"/>
  <c r="L12"/>
  <c r="M12"/>
  <c r="N12"/>
  <c r="O12"/>
  <c r="P12"/>
  <c r="Q12"/>
  <c r="R12"/>
  <c r="S12"/>
  <c r="T12"/>
  <c r="U12"/>
  <c r="V12"/>
  <c r="X12"/>
  <c r="Y12"/>
  <c r="Z12"/>
  <c r="D7"/>
  <c r="E7"/>
  <c r="F7"/>
  <c r="G7"/>
  <c r="H7"/>
  <c r="I7"/>
  <c r="J7"/>
  <c r="K7"/>
  <c r="L7"/>
  <c r="M7"/>
  <c r="N7"/>
  <c r="O7"/>
  <c r="P7"/>
  <c r="Q7"/>
  <c r="R7"/>
  <c r="S7"/>
  <c r="T7"/>
  <c r="U7"/>
  <c r="V7"/>
  <c r="Z7"/>
  <c r="C40" i="51" l="1"/>
  <c r="T9" i="21"/>
  <c r="U9"/>
  <c r="U8"/>
  <c r="T8"/>
  <c r="AC12" i="17"/>
  <c r="Y33"/>
  <c r="AH9" i="32"/>
  <c r="AG9"/>
  <c r="C160" i="51"/>
  <c r="C159"/>
  <c r="C158"/>
  <c r="AB27" i="17"/>
  <c r="X33"/>
  <c r="AC18"/>
  <c r="C136" i="51"/>
  <c r="AC7" i="17"/>
  <c r="C134" i="51"/>
  <c r="C133"/>
  <c r="C131"/>
  <c r="C130"/>
  <c r="C129"/>
  <c r="AA11" i="17"/>
  <c r="AB11"/>
  <c r="AA9"/>
  <c r="AB9"/>
  <c r="AA10"/>
  <c r="AB10"/>
  <c r="AB8"/>
  <c r="C128" i="51"/>
  <c r="C135"/>
  <c r="C107"/>
  <c r="C50"/>
  <c r="C46" s="1"/>
  <c r="C36" i="1"/>
  <c r="AA26"/>
  <c r="AA23"/>
  <c r="AA25"/>
  <c r="AA22"/>
  <c r="AA21"/>
  <c r="AA24"/>
  <c r="AA20"/>
  <c r="C11" i="51"/>
  <c r="C10"/>
  <c r="C9"/>
  <c r="AA27" i="17"/>
  <c r="G33"/>
  <c r="P33"/>
  <c r="Z33"/>
  <c r="N33"/>
  <c r="F33"/>
  <c r="M33"/>
  <c r="E33"/>
  <c r="V33"/>
  <c r="L33"/>
  <c r="R33"/>
  <c r="U33"/>
  <c r="K33"/>
  <c r="D33"/>
  <c r="T33"/>
  <c r="J33"/>
  <c r="C7"/>
  <c r="AA8"/>
  <c r="S33"/>
  <c r="I33"/>
  <c r="W33"/>
  <c r="O33"/>
  <c r="Q33"/>
  <c r="H33"/>
  <c r="C19" i="1"/>
  <c r="C20" i="12"/>
  <c r="R20" s="1"/>
  <c r="C28" i="11"/>
  <c r="T28" s="1"/>
  <c r="Q7"/>
  <c r="Q12"/>
  <c r="Q19"/>
  <c r="C20" i="28"/>
  <c r="Q7"/>
  <c r="R19" i="27"/>
  <c r="R12"/>
  <c r="R7"/>
  <c r="C28"/>
  <c r="C132" i="51" l="1"/>
  <c r="C126"/>
  <c r="AA7" i="17"/>
  <c r="AB7"/>
  <c r="C93" i="51"/>
  <c r="C88"/>
  <c r="C26"/>
  <c r="C21"/>
  <c r="C34" i="11"/>
  <c r="C24" i="28"/>
  <c r="Q32" i="11"/>
  <c r="C34" i="27"/>
  <c r="R32"/>
  <c r="P17" i="16"/>
  <c r="C123" i="51" l="1"/>
  <c r="P9" i="40"/>
  <c r="P15"/>
  <c r="P22"/>
  <c r="P29"/>
  <c r="O6" i="18"/>
  <c r="P6"/>
  <c r="Q6"/>
  <c r="Q22" l="1"/>
  <c r="O22"/>
  <c r="P22"/>
  <c r="P36" i="40"/>
  <c r="I27" i="20"/>
  <c r="J27"/>
  <c r="K27"/>
  <c r="L27"/>
  <c r="M27"/>
  <c r="N27"/>
  <c r="H38" i="19"/>
  <c r="I38"/>
  <c r="J38"/>
  <c r="K38"/>
  <c r="L38"/>
  <c r="M38"/>
  <c r="N38"/>
  <c r="O38"/>
  <c r="P38"/>
  <c r="Q38"/>
  <c r="D12" i="1"/>
  <c r="H27" i="20" l="1"/>
  <c r="C14" i="23"/>
  <c r="C13"/>
  <c r="C12"/>
  <c r="C11"/>
  <c r="C10"/>
  <c r="C9"/>
  <c r="C8"/>
  <c r="G15" l="1"/>
  <c r="F15"/>
  <c r="E15"/>
  <c r="D15"/>
  <c r="O18" i="36" l="1"/>
  <c r="P18"/>
  <c r="M35" i="1" l="1"/>
  <c r="N35"/>
  <c r="O35"/>
  <c r="P35"/>
  <c r="Q35"/>
  <c r="R35"/>
  <c r="S35"/>
  <c r="T35"/>
  <c r="N15" i="13"/>
  <c r="O15"/>
  <c r="C104" i="51" l="1"/>
  <c r="C103"/>
  <c r="I12" i="35"/>
  <c r="I19"/>
  <c r="I27"/>
  <c r="I34" l="1"/>
  <c r="M15" i="13"/>
  <c r="C12" i="14"/>
  <c r="I17" i="16"/>
  <c r="AL29" i="40"/>
  <c r="AK29"/>
  <c r="AJ29"/>
  <c r="AI29"/>
  <c r="AH29"/>
  <c r="AG29"/>
  <c r="AF29"/>
  <c r="AE29"/>
  <c r="AD29"/>
  <c r="AC29"/>
  <c r="AB29"/>
  <c r="AA29"/>
  <c r="Z29"/>
  <c r="Y29"/>
  <c r="X29"/>
  <c r="W29"/>
  <c r="V29"/>
  <c r="U29"/>
  <c r="T29"/>
  <c r="S29"/>
  <c r="R29"/>
  <c r="Q29"/>
  <c r="O29"/>
  <c r="N29"/>
  <c r="M29"/>
  <c r="L29"/>
  <c r="K29"/>
  <c r="J29"/>
  <c r="I29"/>
  <c r="H29"/>
  <c r="G29"/>
  <c r="F29"/>
  <c r="E29"/>
  <c r="D29"/>
  <c r="AL22"/>
  <c r="AK22"/>
  <c r="AJ22"/>
  <c r="AI22"/>
  <c r="AH22"/>
  <c r="AG22"/>
  <c r="AF22"/>
  <c r="AE22"/>
  <c r="AD22"/>
  <c r="AC22"/>
  <c r="AB22"/>
  <c r="AA22"/>
  <c r="Z22"/>
  <c r="Y22"/>
  <c r="X22"/>
  <c r="W22"/>
  <c r="V22"/>
  <c r="U22"/>
  <c r="T22"/>
  <c r="S22"/>
  <c r="R22"/>
  <c r="Q22"/>
  <c r="O22"/>
  <c r="N22"/>
  <c r="M22"/>
  <c r="L22"/>
  <c r="K22"/>
  <c r="J22"/>
  <c r="I22"/>
  <c r="H22"/>
  <c r="G22"/>
  <c r="F22"/>
  <c r="E22"/>
  <c r="D22"/>
  <c r="AL15"/>
  <c r="AK15"/>
  <c r="AJ15"/>
  <c r="AI15"/>
  <c r="AH15"/>
  <c r="AG15"/>
  <c r="AF15"/>
  <c r="AE15"/>
  <c r="AD15"/>
  <c r="AC15"/>
  <c r="AB15"/>
  <c r="AA15"/>
  <c r="Z15"/>
  <c r="Y15"/>
  <c r="X15"/>
  <c r="W15"/>
  <c r="V15"/>
  <c r="U15"/>
  <c r="T15"/>
  <c r="S15"/>
  <c r="R15"/>
  <c r="Q15"/>
  <c r="O15"/>
  <c r="N15"/>
  <c r="M15"/>
  <c r="L15"/>
  <c r="K15"/>
  <c r="J15"/>
  <c r="I15"/>
  <c r="H15"/>
  <c r="G15"/>
  <c r="F15"/>
  <c r="E15"/>
  <c r="D15"/>
  <c r="AL9"/>
  <c r="AK9"/>
  <c r="AJ9"/>
  <c r="AI9"/>
  <c r="AH9"/>
  <c r="AG9"/>
  <c r="AF9"/>
  <c r="AE9"/>
  <c r="AD9"/>
  <c r="AC9"/>
  <c r="AB9"/>
  <c r="AA9"/>
  <c r="Z9"/>
  <c r="Y9"/>
  <c r="X9"/>
  <c r="W9"/>
  <c r="V9"/>
  <c r="U9"/>
  <c r="T9"/>
  <c r="S9"/>
  <c r="R9"/>
  <c r="Q9"/>
  <c r="O9"/>
  <c r="N9"/>
  <c r="M9"/>
  <c r="L9"/>
  <c r="K9"/>
  <c r="J9"/>
  <c r="I9"/>
  <c r="H9"/>
  <c r="G9"/>
  <c r="F9"/>
  <c r="E9"/>
  <c r="D9"/>
  <c r="X36" l="1"/>
  <c r="C102" i="51"/>
  <c r="C29" i="40"/>
  <c r="AM29" s="1"/>
  <c r="J36"/>
  <c r="S36"/>
  <c r="AA36"/>
  <c r="P14" i="14"/>
  <c r="C9" i="40"/>
  <c r="AM9" s="1"/>
  <c r="I36"/>
  <c r="R36"/>
  <c r="Z36"/>
  <c r="AH36"/>
  <c r="G36"/>
  <c r="O36"/>
  <c r="C15"/>
  <c r="AM15" s="1"/>
  <c r="AF36"/>
  <c r="AI36"/>
  <c r="C22"/>
  <c r="AM22" s="1"/>
  <c r="M36"/>
  <c r="AD36"/>
  <c r="D36"/>
  <c r="AL36"/>
  <c r="K36"/>
  <c r="T36"/>
  <c r="AB36"/>
  <c r="AJ36"/>
  <c r="E36"/>
  <c r="V36"/>
  <c r="AE36"/>
  <c r="N36"/>
  <c r="H36"/>
  <c r="Q36"/>
  <c r="Y36"/>
  <c r="AG36"/>
  <c r="F36"/>
  <c r="W36"/>
  <c r="L36"/>
  <c r="U36"/>
  <c r="AC36"/>
  <c r="AK36"/>
  <c r="AN29" l="1"/>
  <c r="AN22"/>
  <c r="AN15"/>
  <c r="AN9"/>
  <c r="C109" i="51"/>
  <c r="AD12" i="14"/>
  <c r="C36" i="40"/>
  <c r="AM36" s="1"/>
  <c r="AN36" l="1"/>
  <c r="C19" i="10"/>
  <c r="K7"/>
  <c r="K23" l="1"/>
  <c r="Z19"/>
  <c r="Y19"/>
  <c r="AF9" i="23"/>
  <c r="AF10"/>
  <c r="AF11"/>
  <c r="AF12"/>
  <c r="AF13"/>
  <c r="AF14"/>
  <c r="AG8"/>
  <c r="AF8"/>
  <c r="AB15"/>
  <c r="AD20" i="32"/>
  <c r="AB19"/>
  <c r="AI19" s="1"/>
  <c r="AB18"/>
  <c r="AI18" s="1"/>
  <c r="AB17"/>
  <c r="AI17" s="1"/>
  <c r="AB16"/>
  <c r="AI16" s="1"/>
  <c r="AB15"/>
  <c r="AI15" s="1"/>
  <c r="AB14"/>
  <c r="AI14" s="1"/>
  <c r="AB13"/>
  <c r="AI13" s="1"/>
  <c r="AB12"/>
  <c r="AI12" s="1"/>
  <c r="AB11"/>
  <c r="AI11" s="1"/>
  <c r="AB10"/>
  <c r="AI10" s="1"/>
  <c r="N19"/>
  <c r="N18"/>
  <c r="N17"/>
  <c r="N16"/>
  <c r="N15"/>
  <c r="N14"/>
  <c r="N13"/>
  <c r="N12"/>
  <c r="N11"/>
  <c r="N10"/>
  <c r="C22" i="21"/>
  <c r="C24" i="20"/>
  <c r="V24" s="1"/>
  <c r="C23"/>
  <c r="V23" s="1"/>
  <c r="C22"/>
  <c r="C21"/>
  <c r="V21" s="1"/>
  <c r="C18"/>
  <c r="V18" s="1"/>
  <c r="C17"/>
  <c r="V17" s="1"/>
  <c r="G38" i="19"/>
  <c r="F38"/>
  <c r="E38"/>
  <c r="D38"/>
  <c r="C29"/>
  <c r="N15" i="23"/>
  <c r="O15"/>
  <c r="P20" i="32"/>
  <c r="C23" i="17"/>
  <c r="C24"/>
  <c r="W11" i="7"/>
  <c r="V11"/>
  <c r="T11"/>
  <c r="S11"/>
  <c r="R11"/>
  <c r="Q11"/>
  <c r="P11"/>
  <c r="O11"/>
  <c r="N11"/>
  <c r="M11"/>
  <c r="L11"/>
  <c r="K11"/>
  <c r="J11"/>
  <c r="I11"/>
  <c r="H11"/>
  <c r="G11"/>
  <c r="F11"/>
  <c r="E11"/>
  <c r="D11"/>
  <c r="R11" i="15"/>
  <c r="U11" s="1"/>
  <c r="Q11"/>
  <c r="O11"/>
  <c r="N11"/>
  <c r="M11"/>
  <c r="L11"/>
  <c r="K11"/>
  <c r="J11"/>
  <c r="I11"/>
  <c r="H11"/>
  <c r="G11"/>
  <c r="F11"/>
  <c r="E11"/>
  <c r="D11"/>
  <c r="V15" i="29"/>
  <c r="V16"/>
  <c r="O20" i="32"/>
  <c r="Q20"/>
  <c r="C15" i="21"/>
  <c r="X9" i="20"/>
  <c r="X10"/>
  <c r="X11"/>
  <c r="X12"/>
  <c r="X13"/>
  <c r="X14"/>
  <c r="X15"/>
  <c r="X8"/>
  <c r="G27"/>
  <c r="F27"/>
  <c r="E27"/>
  <c r="D27"/>
  <c r="C28" i="19"/>
  <c r="P7" i="20"/>
  <c r="U7"/>
  <c r="T7"/>
  <c r="S7"/>
  <c r="O7"/>
  <c r="N7"/>
  <c r="M7"/>
  <c r="L7"/>
  <c r="K7"/>
  <c r="J7"/>
  <c r="I7"/>
  <c r="H7"/>
  <c r="H29" s="1"/>
  <c r="G7"/>
  <c r="G29" s="1"/>
  <c r="F7"/>
  <c r="E7"/>
  <c r="D7"/>
  <c r="C32" i="19"/>
  <c r="C17"/>
  <c r="C24"/>
  <c r="S7"/>
  <c r="C142" i="51" s="1"/>
  <c r="U7" i="19"/>
  <c r="V7"/>
  <c r="C145" i="51" s="1"/>
  <c r="W7" i="19"/>
  <c r="C146" i="51" s="1"/>
  <c r="X7" i="19"/>
  <c r="S12"/>
  <c r="U12"/>
  <c r="V12"/>
  <c r="W12"/>
  <c r="X12"/>
  <c r="S19"/>
  <c r="U19"/>
  <c r="V19"/>
  <c r="W19"/>
  <c r="X19"/>
  <c r="H6" i="18"/>
  <c r="N6"/>
  <c r="M6"/>
  <c r="L6"/>
  <c r="K6"/>
  <c r="J6"/>
  <c r="I6"/>
  <c r="G6"/>
  <c r="F6"/>
  <c r="E6"/>
  <c r="D6"/>
  <c r="C25" i="17"/>
  <c r="C22"/>
  <c r="C21"/>
  <c r="C20"/>
  <c r="C19"/>
  <c r="C27" i="15"/>
  <c r="C20"/>
  <c r="I15" i="13"/>
  <c r="J15"/>
  <c r="K15"/>
  <c r="L15"/>
  <c r="P15"/>
  <c r="P7" i="12"/>
  <c r="Q7"/>
  <c r="C24" i="11"/>
  <c r="C17"/>
  <c r="R7"/>
  <c r="S7"/>
  <c r="R12"/>
  <c r="S12"/>
  <c r="C91" i="51" s="1"/>
  <c r="R19" i="11"/>
  <c r="S19"/>
  <c r="R7" i="10"/>
  <c r="O6" i="36"/>
  <c r="P6"/>
  <c r="S18"/>
  <c r="R18"/>
  <c r="Q18"/>
  <c r="N18"/>
  <c r="M18"/>
  <c r="L18"/>
  <c r="K18"/>
  <c r="J18"/>
  <c r="I18"/>
  <c r="H18"/>
  <c r="G18"/>
  <c r="F18"/>
  <c r="E18"/>
  <c r="D18"/>
  <c r="C20"/>
  <c r="C22"/>
  <c r="C21"/>
  <c r="C19"/>
  <c r="S6"/>
  <c r="R6"/>
  <c r="Q6"/>
  <c r="N6"/>
  <c r="M6"/>
  <c r="L6"/>
  <c r="K6"/>
  <c r="J6"/>
  <c r="I6"/>
  <c r="H6"/>
  <c r="G6"/>
  <c r="F6"/>
  <c r="E6"/>
  <c r="D6"/>
  <c r="T17" i="8"/>
  <c r="N17"/>
  <c r="O17"/>
  <c r="P17"/>
  <c r="Q17"/>
  <c r="R17"/>
  <c r="S17"/>
  <c r="N6" i="7"/>
  <c r="N22"/>
  <c r="C20"/>
  <c r="X20" s="1"/>
  <c r="C17" i="36"/>
  <c r="C16"/>
  <c r="C15"/>
  <c r="C14"/>
  <c r="C13"/>
  <c r="C12"/>
  <c r="C11"/>
  <c r="C10"/>
  <c r="C9"/>
  <c r="C8"/>
  <c r="C7"/>
  <c r="C30" i="35"/>
  <c r="AB27"/>
  <c r="AA27"/>
  <c r="Z27"/>
  <c r="Y27"/>
  <c r="X27"/>
  <c r="W27"/>
  <c r="V27"/>
  <c r="U27"/>
  <c r="T27"/>
  <c r="S27"/>
  <c r="R27"/>
  <c r="Q27"/>
  <c r="P27"/>
  <c r="O27"/>
  <c r="N27"/>
  <c r="M27"/>
  <c r="L27"/>
  <c r="K27"/>
  <c r="J27"/>
  <c r="H27"/>
  <c r="G27"/>
  <c r="F27"/>
  <c r="E27"/>
  <c r="D27"/>
  <c r="C31"/>
  <c r="C29"/>
  <c r="C28"/>
  <c r="C26"/>
  <c r="C25"/>
  <c r="C24"/>
  <c r="C23"/>
  <c r="C22"/>
  <c r="C21"/>
  <c r="C20"/>
  <c r="AB19"/>
  <c r="AA19"/>
  <c r="Z19"/>
  <c r="Y19"/>
  <c r="X19"/>
  <c r="W19"/>
  <c r="V19"/>
  <c r="U19"/>
  <c r="T19"/>
  <c r="S19"/>
  <c r="R19"/>
  <c r="Q19"/>
  <c r="P19"/>
  <c r="O19"/>
  <c r="N19"/>
  <c r="M19"/>
  <c r="L19"/>
  <c r="K19"/>
  <c r="J19"/>
  <c r="H19"/>
  <c r="G19"/>
  <c r="F19"/>
  <c r="E19"/>
  <c r="D19"/>
  <c r="J12"/>
  <c r="C17"/>
  <c r="C18"/>
  <c r="C16"/>
  <c r="C15"/>
  <c r="C14"/>
  <c r="C13"/>
  <c r="AB12"/>
  <c r="AA12"/>
  <c r="Z12"/>
  <c r="Y12"/>
  <c r="AE12" s="1"/>
  <c r="X12"/>
  <c r="W12"/>
  <c r="V12"/>
  <c r="U12"/>
  <c r="T12"/>
  <c r="S12"/>
  <c r="R12"/>
  <c r="Q12"/>
  <c r="P12"/>
  <c r="O12"/>
  <c r="N12"/>
  <c r="M12"/>
  <c r="L12"/>
  <c r="K12"/>
  <c r="H12"/>
  <c r="G12"/>
  <c r="F12"/>
  <c r="E12"/>
  <c r="D12"/>
  <c r="C11"/>
  <c r="C10"/>
  <c r="C9"/>
  <c r="C8"/>
  <c r="T15" i="21" l="1"/>
  <c r="U15"/>
  <c r="C45" i="19"/>
  <c r="S27" i="15"/>
  <c r="T27"/>
  <c r="T20"/>
  <c r="S20"/>
  <c r="AD28" i="35"/>
  <c r="AC28"/>
  <c r="AC29"/>
  <c r="AD29"/>
  <c r="AD31"/>
  <c r="AC31"/>
  <c r="AC30"/>
  <c r="AD30"/>
  <c r="AD26"/>
  <c r="AC26"/>
  <c r="AC21"/>
  <c r="AD21"/>
  <c r="AD25"/>
  <c r="AC25"/>
  <c r="K34"/>
  <c r="AC22"/>
  <c r="AD22"/>
  <c r="S34"/>
  <c r="AC23"/>
  <c r="AD23"/>
  <c r="AD20"/>
  <c r="AC20"/>
  <c r="AE19"/>
  <c r="AD24"/>
  <c r="AC24"/>
  <c r="AD17"/>
  <c r="AC17"/>
  <c r="AD18"/>
  <c r="AC18"/>
  <c r="AD13"/>
  <c r="AC13"/>
  <c r="AC14"/>
  <c r="AD14"/>
  <c r="AC15"/>
  <c r="AD15"/>
  <c r="AD12"/>
  <c r="AC16"/>
  <c r="AD16"/>
  <c r="AC8"/>
  <c r="AD8"/>
  <c r="AC9"/>
  <c r="AD9"/>
  <c r="AC11"/>
  <c r="AD11"/>
  <c r="AC10"/>
  <c r="AD10"/>
  <c r="AH9" i="23"/>
  <c r="AG9"/>
  <c r="AH10"/>
  <c r="AG10"/>
  <c r="AH11"/>
  <c r="AG11"/>
  <c r="AH14"/>
  <c r="AG14"/>
  <c r="AH12"/>
  <c r="AG12"/>
  <c r="AH13"/>
  <c r="AG13"/>
  <c r="C175" i="51"/>
  <c r="C177"/>
  <c r="AH15" i="32"/>
  <c r="AG15"/>
  <c r="AH19"/>
  <c r="AG19"/>
  <c r="AH18"/>
  <c r="AG18"/>
  <c r="AH10"/>
  <c r="AG10"/>
  <c r="AH16"/>
  <c r="AG16"/>
  <c r="AH11"/>
  <c r="AG11"/>
  <c r="AH12"/>
  <c r="AG12"/>
  <c r="AH13"/>
  <c r="AG13"/>
  <c r="AH17"/>
  <c r="AG17"/>
  <c r="AH14"/>
  <c r="AG14"/>
  <c r="C171" i="51"/>
  <c r="V22" i="20"/>
  <c r="C28"/>
  <c r="N29"/>
  <c r="I29"/>
  <c r="J29"/>
  <c r="M29"/>
  <c r="L29"/>
  <c r="E29"/>
  <c r="K29"/>
  <c r="F29"/>
  <c r="D29"/>
  <c r="C153" i="51"/>
  <c r="C35" i="20"/>
  <c r="C154" i="51"/>
  <c r="C152"/>
  <c r="G16" i="20"/>
  <c r="G26" s="1"/>
  <c r="C149" i="51"/>
  <c r="AA19" i="19"/>
  <c r="AA12"/>
  <c r="C144" i="51"/>
  <c r="AA7" i="19"/>
  <c r="AB19"/>
  <c r="C42"/>
  <c r="AB12"/>
  <c r="Y24"/>
  <c r="Y17"/>
  <c r="AB7"/>
  <c r="C147" i="51"/>
  <c r="E22" i="18"/>
  <c r="C139" i="51"/>
  <c r="G22" i="18"/>
  <c r="F22"/>
  <c r="J22"/>
  <c r="H22"/>
  <c r="L22"/>
  <c r="M22"/>
  <c r="N22"/>
  <c r="D22"/>
  <c r="C138" i="51"/>
  <c r="AB25" i="17"/>
  <c r="AB24"/>
  <c r="AB23"/>
  <c r="AB22"/>
  <c r="AB21"/>
  <c r="AB20"/>
  <c r="AB19"/>
  <c r="C101" i="51"/>
  <c r="C105"/>
  <c r="C99"/>
  <c r="C98"/>
  <c r="C100"/>
  <c r="T24" i="11"/>
  <c r="T17"/>
  <c r="C80" i="51"/>
  <c r="T22" i="36"/>
  <c r="T21"/>
  <c r="U20"/>
  <c r="T20"/>
  <c r="T19"/>
  <c r="P24"/>
  <c r="O24"/>
  <c r="C55" i="51"/>
  <c r="H24" i="36"/>
  <c r="E24"/>
  <c r="C54" i="51"/>
  <c r="L24" i="36"/>
  <c r="M24"/>
  <c r="T17"/>
  <c r="T16"/>
  <c r="T15"/>
  <c r="T14"/>
  <c r="T13"/>
  <c r="T12"/>
  <c r="T11"/>
  <c r="T10"/>
  <c r="T9"/>
  <c r="T8"/>
  <c r="D24"/>
  <c r="C53" i="51"/>
  <c r="U7" i="36"/>
  <c r="T7"/>
  <c r="AE27" i="35"/>
  <c r="N31" i="7"/>
  <c r="C170" i="51"/>
  <c r="AA34" i="35"/>
  <c r="L34"/>
  <c r="U13" i="36"/>
  <c r="U17" i="11"/>
  <c r="AA24" i="17"/>
  <c r="T34" i="35"/>
  <c r="U14" i="36"/>
  <c r="F24"/>
  <c r="N24"/>
  <c r="U24" i="11"/>
  <c r="AA23" i="17"/>
  <c r="U15" i="36"/>
  <c r="U12"/>
  <c r="U16"/>
  <c r="Y7" i="20"/>
  <c r="C36"/>
  <c r="G34" i="35"/>
  <c r="P34"/>
  <c r="X34"/>
  <c r="U9" i="36"/>
  <c r="U17"/>
  <c r="I24"/>
  <c r="S24"/>
  <c r="AA20" i="17"/>
  <c r="I22" i="18"/>
  <c r="AA25" i="17"/>
  <c r="U8" i="36"/>
  <c r="AA19" i="17"/>
  <c r="U10" i="36"/>
  <c r="Y20" i="7"/>
  <c r="U19" i="36"/>
  <c r="AA21" i="17"/>
  <c r="U22" i="36"/>
  <c r="U11"/>
  <c r="U21"/>
  <c r="AA22" i="17"/>
  <c r="E16" i="20"/>
  <c r="E26" s="1"/>
  <c r="R24" i="36"/>
  <c r="C30" i="20"/>
  <c r="C7" i="35"/>
  <c r="H34"/>
  <c r="Q34"/>
  <c r="S37" i="19"/>
  <c r="J34" i="35"/>
  <c r="R34"/>
  <c r="Z34"/>
  <c r="K24" i="36"/>
  <c r="Z24" i="19"/>
  <c r="I16" i="20"/>
  <c r="I26" s="1"/>
  <c r="Z17" i="19"/>
  <c r="J16" i="20"/>
  <c r="J26" s="1"/>
  <c r="AB34" i="35"/>
  <c r="C18" i="36"/>
  <c r="T18" s="1"/>
  <c r="S32" i="11"/>
  <c r="K16" i="20"/>
  <c r="K26" s="1"/>
  <c r="D34" i="35"/>
  <c r="M34"/>
  <c r="U34"/>
  <c r="R32" i="11"/>
  <c r="L16" i="20"/>
  <c r="L26" s="1"/>
  <c r="C31"/>
  <c r="E34" i="35"/>
  <c r="N34"/>
  <c r="V34"/>
  <c r="C6" i="36"/>
  <c r="G24"/>
  <c r="Q24"/>
  <c r="W37" i="19"/>
  <c r="M16" i="20"/>
  <c r="M26" s="1"/>
  <c r="F34" i="35"/>
  <c r="O34"/>
  <c r="W34"/>
  <c r="V37" i="19"/>
  <c r="F16" i="20"/>
  <c r="F26" s="1"/>
  <c r="N16"/>
  <c r="N26" s="1"/>
  <c r="X37" i="19"/>
  <c r="C34" i="20"/>
  <c r="Z11" i="7"/>
  <c r="J24" i="36"/>
  <c r="U37" i="19"/>
  <c r="Y34" i="35"/>
  <c r="C18" i="17"/>
  <c r="AB18" s="1"/>
  <c r="C20" i="20"/>
  <c r="O7" i="12"/>
  <c r="C19" i="35"/>
  <c r="AC19" s="1"/>
  <c r="R7" i="20"/>
  <c r="X7" s="1"/>
  <c r="C27" i="35"/>
  <c r="AC27" s="1"/>
  <c r="C12"/>
  <c r="AC12" s="1"/>
  <c r="C137" i="51" l="1"/>
  <c r="AD27" i="35"/>
  <c r="AD19"/>
  <c r="AC7"/>
  <c r="AD7"/>
  <c r="C27" i="20"/>
  <c r="V20"/>
  <c r="C151" i="51"/>
  <c r="U18" i="36"/>
  <c r="C52" i="51"/>
  <c r="U6" i="36"/>
  <c r="T6"/>
  <c r="C41" i="51"/>
  <c r="C19" i="20"/>
  <c r="V19" s="1"/>
  <c r="H16"/>
  <c r="H26" s="1"/>
  <c r="AA18" i="17"/>
  <c r="C34" i="35"/>
  <c r="C25" i="12"/>
  <c r="C24" i="36"/>
  <c r="D16" i="20"/>
  <c r="C33"/>
  <c r="W17" i="8"/>
  <c r="M7" i="2"/>
  <c r="I7" i="28"/>
  <c r="V22" i="7"/>
  <c r="V6"/>
  <c r="C27"/>
  <c r="X27" s="1"/>
  <c r="O7" i="28"/>
  <c r="P7"/>
  <c r="R7"/>
  <c r="S7"/>
  <c r="C29" i="27"/>
  <c r="E35" i="1"/>
  <c r="I35"/>
  <c r="J35"/>
  <c r="K35"/>
  <c r="L35"/>
  <c r="C17" i="2"/>
  <c r="S19" i="27"/>
  <c r="T19"/>
  <c r="V19" s="1"/>
  <c r="S12"/>
  <c r="T12"/>
  <c r="S7"/>
  <c r="T7"/>
  <c r="O7" i="1"/>
  <c r="P7"/>
  <c r="O19"/>
  <c r="O12"/>
  <c r="P12"/>
  <c r="Q12"/>
  <c r="C24" i="27"/>
  <c r="U24" s="1"/>
  <c r="C17"/>
  <c r="U17" s="1"/>
  <c r="G19"/>
  <c r="H19"/>
  <c r="G12"/>
  <c r="H12"/>
  <c r="I12"/>
  <c r="G7"/>
  <c r="H7"/>
  <c r="N7"/>
  <c r="O7"/>
  <c r="N12"/>
  <c r="O12"/>
  <c r="N19"/>
  <c r="O19"/>
  <c r="Q19" i="1"/>
  <c r="Q7"/>
  <c r="C17"/>
  <c r="Z17" s="1"/>
  <c r="U20" i="32"/>
  <c r="C12" i="33"/>
  <c r="C11"/>
  <c r="C10"/>
  <c r="C9"/>
  <c r="AO9" s="1"/>
  <c r="R7" i="2"/>
  <c r="AN10" i="33" l="1"/>
  <c r="AO10"/>
  <c r="AN11"/>
  <c r="AO11"/>
  <c r="AN12"/>
  <c r="AO12"/>
  <c r="C150" i="51"/>
  <c r="C37"/>
  <c r="O23" i="28"/>
  <c r="I23"/>
  <c r="P23"/>
  <c r="C33" i="51"/>
  <c r="C24"/>
  <c r="V12" i="27"/>
  <c r="O33"/>
  <c r="N33"/>
  <c r="H33"/>
  <c r="G33"/>
  <c r="C22" i="51"/>
  <c r="Z17" i="2"/>
  <c r="AA17"/>
  <c r="R19"/>
  <c r="R26" s="1"/>
  <c r="M19"/>
  <c r="M26" s="1"/>
  <c r="AA17" i="1"/>
  <c r="AN9" i="33"/>
  <c r="C13"/>
  <c r="AO13" s="1"/>
  <c r="Y27" i="7"/>
  <c r="P27" i="1"/>
  <c r="Q27"/>
  <c r="O27"/>
  <c r="U7" i="28"/>
  <c r="C29" i="1"/>
  <c r="C35" s="1"/>
  <c r="O32" i="27"/>
  <c r="N32"/>
  <c r="H32"/>
  <c r="S32"/>
  <c r="G32"/>
  <c r="D26" i="20"/>
  <c r="C16"/>
  <c r="V31" i="7"/>
  <c r="V7" i="27"/>
  <c r="T32"/>
  <c r="C35"/>
  <c r="C14" i="20"/>
  <c r="AF20" i="32"/>
  <c r="AE20"/>
  <c r="AC20"/>
  <c r="AB20"/>
  <c r="AA20"/>
  <c r="Z20"/>
  <c r="Y20"/>
  <c r="X20"/>
  <c r="W20"/>
  <c r="V20"/>
  <c r="T20"/>
  <c r="S20"/>
  <c r="M20"/>
  <c r="L20"/>
  <c r="K20"/>
  <c r="J20"/>
  <c r="I20"/>
  <c r="H20"/>
  <c r="G20"/>
  <c r="F20"/>
  <c r="E20"/>
  <c r="D20"/>
  <c r="C18"/>
  <c r="C17"/>
  <c r="C16"/>
  <c r="C15"/>
  <c r="C14"/>
  <c r="C13"/>
  <c r="C12"/>
  <c r="C11"/>
  <c r="C10"/>
  <c r="L7" i="12"/>
  <c r="L24" s="1"/>
  <c r="C22" i="9"/>
  <c r="W22" s="1"/>
  <c r="C23"/>
  <c r="W23" s="1"/>
  <c r="J7"/>
  <c r="J12"/>
  <c r="C24"/>
  <c r="W24" s="1"/>
  <c r="C172" i="51" l="1"/>
  <c r="V14" i="20"/>
  <c r="J29" i="9"/>
  <c r="X22"/>
  <c r="O34" i="1"/>
  <c r="Q34"/>
  <c r="C8" i="51"/>
  <c r="X24" i="9"/>
  <c r="X23"/>
  <c r="W14" i="20"/>
  <c r="AN13" i="33"/>
  <c r="J28" i="9"/>
  <c r="N20" i="32"/>
  <c r="C20"/>
  <c r="C169" i="51" l="1"/>
  <c r="C17" i="12"/>
  <c r="C17" i="28"/>
  <c r="T17" s="1"/>
  <c r="C15" i="16"/>
  <c r="C15" i="8"/>
  <c r="Y15" s="1"/>
  <c r="AC16" i="29"/>
  <c r="AB16"/>
  <c r="AA16"/>
  <c r="Z16"/>
  <c r="Y16"/>
  <c r="X16"/>
  <c r="W16"/>
  <c r="U16"/>
  <c r="T16"/>
  <c r="S16"/>
  <c r="R16"/>
  <c r="Q16"/>
  <c r="P16"/>
  <c r="O16"/>
  <c r="N16"/>
  <c r="M16"/>
  <c r="L16"/>
  <c r="K16"/>
  <c r="J16"/>
  <c r="I16"/>
  <c r="H16"/>
  <c r="G16"/>
  <c r="F16"/>
  <c r="AC15"/>
  <c r="AB15"/>
  <c r="AA15"/>
  <c r="Z15"/>
  <c r="Y15"/>
  <c r="X15"/>
  <c r="W15"/>
  <c r="U15"/>
  <c r="T15"/>
  <c r="S15"/>
  <c r="R15"/>
  <c r="Q15"/>
  <c r="P15"/>
  <c r="O15"/>
  <c r="N15"/>
  <c r="M15"/>
  <c r="L15"/>
  <c r="K15"/>
  <c r="J15"/>
  <c r="I15"/>
  <c r="H15"/>
  <c r="G15"/>
  <c r="F15"/>
  <c r="E14"/>
  <c r="AD14" s="1"/>
  <c r="E13"/>
  <c r="AD13" s="1"/>
  <c r="E12"/>
  <c r="AD12" s="1"/>
  <c r="E11"/>
  <c r="AD11" s="1"/>
  <c r="E10"/>
  <c r="AD10" s="1"/>
  <c r="E9"/>
  <c r="AD9" s="1"/>
  <c r="E8"/>
  <c r="AD8" s="1"/>
  <c r="E7"/>
  <c r="AD7" s="1"/>
  <c r="C22" i="28"/>
  <c r="C21"/>
  <c r="C18"/>
  <c r="T18" s="1"/>
  <c r="C16"/>
  <c r="T16" s="1"/>
  <c r="C15"/>
  <c r="T15" s="1"/>
  <c r="C14"/>
  <c r="T14" s="1"/>
  <c r="C13"/>
  <c r="T13" s="1"/>
  <c r="C12"/>
  <c r="T12" s="1"/>
  <c r="C11"/>
  <c r="T11" s="1"/>
  <c r="C10"/>
  <c r="T10" s="1"/>
  <c r="C9"/>
  <c r="T9" s="1"/>
  <c r="C8"/>
  <c r="T8" s="1"/>
  <c r="N7"/>
  <c r="M7"/>
  <c r="L7"/>
  <c r="K7"/>
  <c r="J7"/>
  <c r="H7"/>
  <c r="G7"/>
  <c r="F7"/>
  <c r="E7"/>
  <c r="D7"/>
  <c r="C30" i="27"/>
  <c r="C26"/>
  <c r="U26" s="1"/>
  <c r="C25"/>
  <c r="U25" s="1"/>
  <c r="C23"/>
  <c r="U23" s="1"/>
  <c r="C22"/>
  <c r="U22" s="1"/>
  <c r="C21"/>
  <c r="U21" s="1"/>
  <c r="C20"/>
  <c r="U20" s="1"/>
  <c r="Q19"/>
  <c r="P19"/>
  <c r="M19"/>
  <c r="L19"/>
  <c r="K19"/>
  <c r="J19"/>
  <c r="I19"/>
  <c r="F19"/>
  <c r="E19"/>
  <c r="D19"/>
  <c r="C18"/>
  <c r="U18" s="1"/>
  <c r="C16"/>
  <c r="U16" s="1"/>
  <c r="C15"/>
  <c r="U15" s="1"/>
  <c r="C14"/>
  <c r="U14" s="1"/>
  <c r="C13"/>
  <c r="U13" s="1"/>
  <c r="Q12"/>
  <c r="P12"/>
  <c r="M12"/>
  <c r="L12"/>
  <c r="K12"/>
  <c r="J12"/>
  <c r="F12"/>
  <c r="E12"/>
  <c r="D12"/>
  <c r="C11"/>
  <c r="U11" s="1"/>
  <c r="C10"/>
  <c r="U10" s="1"/>
  <c r="C9"/>
  <c r="U9" s="1"/>
  <c r="C8"/>
  <c r="U8" s="1"/>
  <c r="Q7"/>
  <c r="P7"/>
  <c r="M7"/>
  <c r="L7"/>
  <c r="K7"/>
  <c r="J7"/>
  <c r="I7"/>
  <c r="F7"/>
  <c r="E7"/>
  <c r="D7"/>
  <c r="C183" i="51" l="1"/>
  <c r="C181"/>
  <c r="S15" i="16"/>
  <c r="R15"/>
  <c r="R17" i="12"/>
  <c r="S17"/>
  <c r="M23" i="28"/>
  <c r="E23"/>
  <c r="G23"/>
  <c r="N23"/>
  <c r="F23"/>
  <c r="J23"/>
  <c r="K23"/>
  <c r="H23"/>
  <c r="L23"/>
  <c r="D23"/>
  <c r="C25"/>
  <c r="C27" i="51"/>
  <c r="C28"/>
  <c r="K33" i="27"/>
  <c r="M33"/>
  <c r="D33"/>
  <c r="P33"/>
  <c r="Q33"/>
  <c r="L33"/>
  <c r="E33"/>
  <c r="F33"/>
  <c r="I33"/>
  <c r="J33"/>
  <c r="C23" i="51"/>
  <c r="L32" i="27"/>
  <c r="Z15" i="8"/>
  <c r="D32" i="27"/>
  <c r="P32"/>
  <c r="M32"/>
  <c r="K32"/>
  <c r="F32"/>
  <c r="J32"/>
  <c r="E32"/>
  <c r="Q32"/>
  <c r="C26" i="28"/>
  <c r="I32" i="27"/>
  <c r="E15" i="29"/>
  <c r="C36" i="27"/>
  <c r="E16" i="29"/>
  <c r="C7" i="28"/>
  <c r="C12" i="27"/>
  <c r="C7"/>
  <c r="U7" s="1"/>
  <c r="C19"/>
  <c r="U19" s="1"/>
  <c r="AD16" i="29" l="1"/>
  <c r="C182" i="51"/>
  <c r="AD15" i="29"/>
  <c r="C180" i="51"/>
  <c r="C23" i="28"/>
  <c r="T7"/>
  <c r="C25" i="51"/>
  <c r="C20"/>
  <c r="U12" i="27"/>
  <c r="C33"/>
  <c r="C19" i="51"/>
  <c r="C32" i="27"/>
  <c r="AC15" i="23"/>
  <c r="AA15"/>
  <c r="Z15"/>
  <c r="Y15"/>
  <c r="X15"/>
  <c r="W15"/>
  <c r="V15"/>
  <c r="U15"/>
  <c r="T15"/>
  <c r="S15"/>
  <c r="R15"/>
  <c r="Q15"/>
  <c r="P15"/>
  <c r="M15"/>
  <c r="L15"/>
  <c r="K15"/>
  <c r="J15"/>
  <c r="I15"/>
  <c r="C15"/>
  <c r="S7" i="21"/>
  <c r="R7"/>
  <c r="Q7"/>
  <c r="P7"/>
  <c r="V7" s="1"/>
  <c r="K7"/>
  <c r="J7"/>
  <c r="I7"/>
  <c r="H7"/>
  <c r="G7"/>
  <c r="F7"/>
  <c r="E7"/>
  <c r="D7"/>
  <c r="S17"/>
  <c r="R17"/>
  <c r="Q17"/>
  <c r="P17"/>
  <c r="O17"/>
  <c r="O24" s="1"/>
  <c r="N17"/>
  <c r="N24" s="1"/>
  <c r="M17"/>
  <c r="V17" s="1"/>
  <c r="K17"/>
  <c r="J17"/>
  <c r="I17"/>
  <c r="H17"/>
  <c r="G17"/>
  <c r="F17"/>
  <c r="E17"/>
  <c r="D17"/>
  <c r="C16"/>
  <c r="C14"/>
  <c r="C13"/>
  <c r="C12"/>
  <c r="C11"/>
  <c r="C10"/>
  <c r="C21"/>
  <c r="C20"/>
  <c r="C19"/>
  <c r="C18"/>
  <c r="C15" i="20"/>
  <c r="C13"/>
  <c r="C12"/>
  <c r="C11"/>
  <c r="C10"/>
  <c r="C9"/>
  <c r="C8"/>
  <c r="R19" i="19"/>
  <c r="C41" s="1"/>
  <c r="Q19"/>
  <c r="P19"/>
  <c r="O19"/>
  <c r="N19"/>
  <c r="M19"/>
  <c r="L19"/>
  <c r="K19"/>
  <c r="J19"/>
  <c r="I19"/>
  <c r="H19"/>
  <c r="G19"/>
  <c r="F19"/>
  <c r="E19"/>
  <c r="D19"/>
  <c r="R12"/>
  <c r="Q12"/>
  <c r="P12"/>
  <c r="O12"/>
  <c r="N12"/>
  <c r="M12"/>
  <c r="L12"/>
  <c r="K12"/>
  <c r="J12"/>
  <c r="I12"/>
  <c r="H12"/>
  <c r="G12"/>
  <c r="F12"/>
  <c r="E12"/>
  <c r="D12"/>
  <c r="R7"/>
  <c r="Q7"/>
  <c r="P7"/>
  <c r="O7"/>
  <c r="N7"/>
  <c r="M7"/>
  <c r="L7"/>
  <c r="K7"/>
  <c r="J7"/>
  <c r="I7"/>
  <c r="H7"/>
  <c r="H40" s="1"/>
  <c r="G7"/>
  <c r="F7"/>
  <c r="E7"/>
  <c r="D7"/>
  <c r="C34"/>
  <c r="C33"/>
  <c r="C31"/>
  <c r="C38" s="1"/>
  <c r="C26"/>
  <c r="C25"/>
  <c r="C23"/>
  <c r="C22"/>
  <c r="C21"/>
  <c r="C20"/>
  <c r="C18"/>
  <c r="C16"/>
  <c r="C15"/>
  <c r="C14"/>
  <c r="C13"/>
  <c r="C11"/>
  <c r="C10"/>
  <c r="C9"/>
  <c r="C8"/>
  <c r="K22" i="18"/>
  <c r="C31" i="17"/>
  <c r="C30"/>
  <c r="C29"/>
  <c r="C28"/>
  <c r="C17"/>
  <c r="C15"/>
  <c r="C14"/>
  <c r="C13"/>
  <c r="Q17" i="16"/>
  <c r="T17" s="1"/>
  <c r="N17"/>
  <c r="M17"/>
  <c r="L17"/>
  <c r="K17"/>
  <c r="J17"/>
  <c r="H17"/>
  <c r="G17"/>
  <c r="F17"/>
  <c r="E17"/>
  <c r="D17"/>
  <c r="C16"/>
  <c r="C14"/>
  <c r="C13"/>
  <c r="C12"/>
  <c r="C11"/>
  <c r="C10"/>
  <c r="C9"/>
  <c r="C8"/>
  <c r="C7"/>
  <c r="C6"/>
  <c r="R22" i="15"/>
  <c r="Q22"/>
  <c r="O22"/>
  <c r="N22"/>
  <c r="M22"/>
  <c r="L22"/>
  <c r="K22"/>
  <c r="J22"/>
  <c r="I22"/>
  <c r="H22"/>
  <c r="G22"/>
  <c r="F22"/>
  <c r="E22"/>
  <c r="D22"/>
  <c r="R6"/>
  <c r="U6" s="1"/>
  <c r="Q6"/>
  <c r="O6"/>
  <c r="N6"/>
  <c r="M6"/>
  <c r="L6"/>
  <c r="K6"/>
  <c r="J6"/>
  <c r="I6"/>
  <c r="H6"/>
  <c r="G6"/>
  <c r="F6"/>
  <c r="E6"/>
  <c r="D6"/>
  <c r="C29"/>
  <c r="C28"/>
  <c r="C26"/>
  <c r="C25"/>
  <c r="C24"/>
  <c r="C23"/>
  <c r="C21"/>
  <c r="C19"/>
  <c r="C18"/>
  <c r="C17"/>
  <c r="C16"/>
  <c r="C15"/>
  <c r="C14"/>
  <c r="C13"/>
  <c r="C12"/>
  <c r="C10"/>
  <c r="C9"/>
  <c r="C8"/>
  <c r="C7"/>
  <c r="C13" i="14"/>
  <c r="C11"/>
  <c r="C10"/>
  <c r="C9"/>
  <c r="C8"/>
  <c r="C7"/>
  <c r="H15" i="13"/>
  <c r="G15"/>
  <c r="F15"/>
  <c r="E15"/>
  <c r="D15"/>
  <c r="C14"/>
  <c r="C13"/>
  <c r="C12"/>
  <c r="C11"/>
  <c r="C10"/>
  <c r="C9"/>
  <c r="C8"/>
  <c r="C7"/>
  <c r="Q7" s="1"/>
  <c r="N7" i="12"/>
  <c r="N24" s="1"/>
  <c r="M7"/>
  <c r="M24" s="1"/>
  <c r="K7"/>
  <c r="K24" s="1"/>
  <c r="J7"/>
  <c r="J24" s="1"/>
  <c r="I7"/>
  <c r="I24" s="1"/>
  <c r="H7"/>
  <c r="G7"/>
  <c r="G24" s="1"/>
  <c r="F7"/>
  <c r="F24" s="1"/>
  <c r="E7"/>
  <c r="E24" s="1"/>
  <c r="D7"/>
  <c r="D24" s="1"/>
  <c r="C22"/>
  <c r="C21"/>
  <c r="R21" s="1"/>
  <c r="C18"/>
  <c r="C16"/>
  <c r="C15"/>
  <c r="C14"/>
  <c r="C13"/>
  <c r="C12"/>
  <c r="C11"/>
  <c r="C10"/>
  <c r="C9"/>
  <c r="C8"/>
  <c r="P19" i="11"/>
  <c r="O19"/>
  <c r="N19"/>
  <c r="M19"/>
  <c r="L19"/>
  <c r="K19"/>
  <c r="J19"/>
  <c r="I19"/>
  <c r="H19"/>
  <c r="G19"/>
  <c r="F19"/>
  <c r="E19"/>
  <c r="D19"/>
  <c r="P12"/>
  <c r="O12"/>
  <c r="N12"/>
  <c r="M12"/>
  <c r="L12"/>
  <c r="K12"/>
  <c r="J12"/>
  <c r="I12"/>
  <c r="H12"/>
  <c r="G12"/>
  <c r="F12"/>
  <c r="E12"/>
  <c r="D12"/>
  <c r="P7"/>
  <c r="O7"/>
  <c r="N7"/>
  <c r="M7"/>
  <c r="L7"/>
  <c r="K7"/>
  <c r="J7"/>
  <c r="I7"/>
  <c r="H7"/>
  <c r="G7"/>
  <c r="F7"/>
  <c r="E7"/>
  <c r="D7"/>
  <c r="C30"/>
  <c r="T30" s="1"/>
  <c r="C29"/>
  <c r="T29" s="1"/>
  <c r="C26"/>
  <c r="C25"/>
  <c r="C23"/>
  <c r="C22"/>
  <c r="C21"/>
  <c r="C20"/>
  <c r="C18"/>
  <c r="C16"/>
  <c r="C15"/>
  <c r="C14"/>
  <c r="C13"/>
  <c r="C11"/>
  <c r="C10"/>
  <c r="C9"/>
  <c r="C8"/>
  <c r="C20" i="10"/>
  <c r="C18"/>
  <c r="C17"/>
  <c r="C16"/>
  <c r="C15"/>
  <c r="C14"/>
  <c r="C13"/>
  <c r="C12"/>
  <c r="C11"/>
  <c r="C10"/>
  <c r="C9"/>
  <c r="C8"/>
  <c r="X7"/>
  <c r="W7"/>
  <c r="V7"/>
  <c r="U7"/>
  <c r="T7"/>
  <c r="S7"/>
  <c r="P7"/>
  <c r="O7"/>
  <c r="N7"/>
  <c r="M7"/>
  <c r="L7"/>
  <c r="J7"/>
  <c r="I7"/>
  <c r="H7"/>
  <c r="G7"/>
  <c r="F7"/>
  <c r="E7"/>
  <c r="D7"/>
  <c r="V12" i="9"/>
  <c r="U12"/>
  <c r="T12"/>
  <c r="S12"/>
  <c r="R12"/>
  <c r="Q12"/>
  <c r="P12"/>
  <c r="N12"/>
  <c r="M12"/>
  <c r="L12"/>
  <c r="K12"/>
  <c r="I12"/>
  <c r="H12"/>
  <c r="G12"/>
  <c r="F12"/>
  <c r="E12"/>
  <c r="D12"/>
  <c r="Y7"/>
  <c r="K7"/>
  <c r="I7"/>
  <c r="I29" s="1"/>
  <c r="H7"/>
  <c r="H29" s="1"/>
  <c r="G7"/>
  <c r="F7"/>
  <c r="E7"/>
  <c r="D7"/>
  <c r="C25"/>
  <c r="C21"/>
  <c r="W21" s="1"/>
  <c r="C20"/>
  <c r="W20" s="1"/>
  <c r="C19"/>
  <c r="W19" s="1"/>
  <c r="C18"/>
  <c r="W18" s="1"/>
  <c r="C17"/>
  <c r="W17" s="1"/>
  <c r="C16"/>
  <c r="W16" s="1"/>
  <c r="C15"/>
  <c r="W15" s="1"/>
  <c r="C14"/>
  <c r="W14" s="1"/>
  <c r="C13"/>
  <c r="W13" s="1"/>
  <c r="C11"/>
  <c r="W11" s="1"/>
  <c r="C10"/>
  <c r="W10" s="1"/>
  <c r="C9"/>
  <c r="W9" s="1"/>
  <c r="C8"/>
  <c r="W8" s="1"/>
  <c r="X17" i="8"/>
  <c r="AA17" s="1"/>
  <c r="U17"/>
  <c r="M17"/>
  <c r="L17"/>
  <c r="K17"/>
  <c r="J17"/>
  <c r="I17"/>
  <c r="H17"/>
  <c r="G17"/>
  <c r="F17"/>
  <c r="E17"/>
  <c r="D17"/>
  <c r="C16"/>
  <c r="Y16" s="1"/>
  <c r="C14"/>
  <c r="Y14" s="1"/>
  <c r="C13"/>
  <c r="Y13" s="1"/>
  <c r="C12"/>
  <c r="Y12" s="1"/>
  <c r="C11"/>
  <c r="Y11" s="1"/>
  <c r="C10"/>
  <c r="Y10" s="1"/>
  <c r="C9"/>
  <c r="Y9" s="1"/>
  <c r="C8"/>
  <c r="Y8" s="1"/>
  <c r="C7"/>
  <c r="Y7" s="1"/>
  <c r="C6"/>
  <c r="Y6" s="1"/>
  <c r="W22" i="7"/>
  <c r="Z22" s="1"/>
  <c r="T22"/>
  <c r="S22"/>
  <c r="R22"/>
  <c r="Q22"/>
  <c r="P22"/>
  <c r="O22"/>
  <c r="M22"/>
  <c r="L22"/>
  <c r="K22"/>
  <c r="J22"/>
  <c r="I22"/>
  <c r="H22"/>
  <c r="G22"/>
  <c r="F22"/>
  <c r="E22"/>
  <c r="D22"/>
  <c r="W6"/>
  <c r="T6"/>
  <c r="S6"/>
  <c r="R6"/>
  <c r="Q6"/>
  <c r="P6"/>
  <c r="O6"/>
  <c r="M6"/>
  <c r="L6"/>
  <c r="K6"/>
  <c r="J6"/>
  <c r="I6"/>
  <c r="H6"/>
  <c r="G6"/>
  <c r="F6"/>
  <c r="E6"/>
  <c r="D6"/>
  <c r="C7"/>
  <c r="X7" s="1"/>
  <c r="C8"/>
  <c r="X8" s="1"/>
  <c r="C9"/>
  <c r="X9" s="1"/>
  <c r="C10"/>
  <c r="X10" s="1"/>
  <c r="C12"/>
  <c r="X12" s="1"/>
  <c r="C13"/>
  <c r="X13" s="1"/>
  <c r="C14"/>
  <c r="X14" s="1"/>
  <c r="C15"/>
  <c r="X15" s="1"/>
  <c r="C16"/>
  <c r="X16" s="1"/>
  <c r="C17"/>
  <c r="X17" s="1"/>
  <c r="C18"/>
  <c r="X18" s="1"/>
  <c r="C19"/>
  <c r="X19" s="1"/>
  <c r="C21"/>
  <c r="X21" s="1"/>
  <c r="C23"/>
  <c r="X23" s="1"/>
  <c r="C24"/>
  <c r="X24" s="1"/>
  <c r="C25"/>
  <c r="X25" s="1"/>
  <c r="C26"/>
  <c r="X26" s="1"/>
  <c r="C28"/>
  <c r="X28" s="1"/>
  <c r="C29"/>
  <c r="X29" s="1"/>
  <c r="AF15" i="23" l="1"/>
  <c r="U18" i="21"/>
  <c r="T18"/>
  <c r="U19"/>
  <c r="T19"/>
  <c r="T21"/>
  <c r="U21"/>
  <c r="U20"/>
  <c r="T20"/>
  <c r="U16"/>
  <c r="T16"/>
  <c r="F25"/>
  <c r="E25"/>
  <c r="T10"/>
  <c r="U10"/>
  <c r="G25"/>
  <c r="T11"/>
  <c r="U11"/>
  <c r="T12"/>
  <c r="U12"/>
  <c r="T14"/>
  <c r="U14"/>
  <c r="D25"/>
  <c r="T13"/>
  <c r="U13"/>
  <c r="T24" i="15"/>
  <c r="S24"/>
  <c r="U22"/>
  <c r="S25"/>
  <c r="T25"/>
  <c r="S26"/>
  <c r="T26"/>
  <c r="S28"/>
  <c r="T28"/>
  <c r="T23"/>
  <c r="S23"/>
  <c r="S29"/>
  <c r="T29"/>
  <c r="T13"/>
  <c r="S13"/>
  <c r="T14"/>
  <c r="S14"/>
  <c r="T21"/>
  <c r="S21"/>
  <c r="T15"/>
  <c r="S15"/>
  <c r="T16"/>
  <c r="S16"/>
  <c r="S19"/>
  <c r="T19"/>
  <c r="T12"/>
  <c r="S12"/>
  <c r="S17"/>
  <c r="T17"/>
  <c r="S18"/>
  <c r="T18"/>
  <c r="T10"/>
  <c r="S10"/>
  <c r="T8"/>
  <c r="S8"/>
  <c r="T7"/>
  <c r="S7"/>
  <c r="T9"/>
  <c r="S9"/>
  <c r="Y12" i="9"/>
  <c r="AG15" i="23"/>
  <c r="AE8"/>
  <c r="AD8"/>
  <c r="AE9"/>
  <c r="AD9"/>
  <c r="AE12"/>
  <c r="AD12"/>
  <c r="AE10"/>
  <c r="AD10"/>
  <c r="AE13"/>
  <c r="AD13"/>
  <c r="AE14"/>
  <c r="AD14"/>
  <c r="AE11"/>
  <c r="AD11"/>
  <c r="C178" i="51"/>
  <c r="C161"/>
  <c r="Q24" i="21"/>
  <c r="M24"/>
  <c r="V9" i="20"/>
  <c r="V10"/>
  <c r="V11"/>
  <c r="V12"/>
  <c r="V13"/>
  <c r="V15"/>
  <c r="V8"/>
  <c r="K40" i="19"/>
  <c r="N40"/>
  <c r="P40"/>
  <c r="I40"/>
  <c r="J40"/>
  <c r="E40"/>
  <c r="Q40"/>
  <c r="F40"/>
  <c r="L40"/>
  <c r="G40"/>
  <c r="M40"/>
  <c r="O40"/>
  <c r="D40"/>
  <c r="C39"/>
  <c r="Z18"/>
  <c r="Z23"/>
  <c r="Z25"/>
  <c r="Y22"/>
  <c r="Y8"/>
  <c r="Y9"/>
  <c r="Y11"/>
  <c r="C44"/>
  <c r="Y13"/>
  <c r="C46"/>
  <c r="Y14"/>
  <c r="Y15"/>
  <c r="Y23"/>
  <c r="Y26"/>
  <c r="Y16"/>
  <c r="Y18"/>
  <c r="Y25"/>
  <c r="Y20"/>
  <c r="Y10"/>
  <c r="Y21"/>
  <c r="AB31" i="17"/>
  <c r="AB30"/>
  <c r="AB29"/>
  <c r="AB28"/>
  <c r="AB17"/>
  <c r="AB15"/>
  <c r="AB14"/>
  <c r="AB13"/>
  <c r="S16" i="16"/>
  <c r="R16"/>
  <c r="R14"/>
  <c r="S14"/>
  <c r="S11"/>
  <c r="R11"/>
  <c r="S10"/>
  <c r="R10"/>
  <c r="S9"/>
  <c r="R9"/>
  <c r="S8"/>
  <c r="R8"/>
  <c r="R7"/>
  <c r="S7"/>
  <c r="R6"/>
  <c r="S6"/>
  <c r="S13"/>
  <c r="R13"/>
  <c r="S12"/>
  <c r="R12"/>
  <c r="C124" i="51"/>
  <c r="D31" i="15"/>
  <c r="C120" i="51"/>
  <c r="E31" i="15"/>
  <c r="C121" i="51"/>
  <c r="F31" i="15"/>
  <c r="N31"/>
  <c r="L31"/>
  <c r="M31"/>
  <c r="AD7" i="14"/>
  <c r="AD8"/>
  <c r="AD9"/>
  <c r="AD10"/>
  <c r="AD11"/>
  <c r="AD13"/>
  <c r="C97" i="51"/>
  <c r="Q13" i="13"/>
  <c r="Q14"/>
  <c r="Q12"/>
  <c r="Q10"/>
  <c r="Q8"/>
  <c r="Q11"/>
  <c r="Q9"/>
  <c r="S9" i="12"/>
  <c r="R9"/>
  <c r="R12"/>
  <c r="S12"/>
  <c r="R13"/>
  <c r="S13"/>
  <c r="R14"/>
  <c r="S14"/>
  <c r="R22"/>
  <c r="S15"/>
  <c r="R15"/>
  <c r="R18"/>
  <c r="S18"/>
  <c r="R10"/>
  <c r="S10"/>
  <c r="R11"/>
  <c r="S11"/>
  <c r="S8"/>
  <c r="R8"/>
  <c r="S16"/>
  <c r="R16"/>
  <c r="H24"/>
  <c r="C27"/>
  <c r="C95" i="51"/>
  <c r="C26" i="12"/>
  <c r="C94" i="51"/>
  <c r="T25" i="11"/>
  <c r="T21"/>
  <c r="T26"/>
  <c r="T22"/>
  <c r="T23"/>
  <c r="T20"/>
  <c r="T15"/>
  <c r="T14"/>
  <c r="T16"/>
  <c r="T18"/>
  <c r="T13"/>
  <c r="M33"/>
  <c r="N33"/>
  <c r="I33"/>
  <c r="E33"/>
  <c r="F33"/>
  <c r="O33"/>
  <c r="H33"/>
  <c r="J33"/>
  <c r="L33"/>
  <c r="G33"/>
  <c r="P33"/>
  <c r="K33"/>
  <c r="T11"/>
  <c r="T10"/>
  <c r="T9"/>
  <c r="D33"/>
  <c r="T8"/>
  <c r="C89" i="51"/>
  <c r="C90"/>
  <c r="Z14" i="10"/>
  <c r="Y14"/>
  <c r="G23"/>
  <c r="Y9"/>
  <c r="Z9"/>
  <c r="Y17"/>
  <c r="Z17"/>
  <c r="Z13"/>
  <c r="Y13"/>
  <c r="H23"/>
  <c r="C81" i="51"/>
  <c r="AA7" i="10"/>
  <c r="Y10"/>
  <c r="Z10"/>
  <c r="Y18"/>
  <c r="Z18"/>
  <c r="E23"/>
  <c r="F23"/>
  <c r="I23"/>
  <c r="C82" i="51"/>
  <c r="Z11" i="10"/>
  <c r="Y11"/>
  <c r="Y20"/>
  <c r="Z20"/>
  <c r="L23"/>
  <c r="Z15"/>
  <c r="Y15"/>
  <c r="Y16"/>
  <c r="Z16"/>
  <c r="J23"/>
  <c r="C83" i="51"/>
  <c r="Z12" i="10"/>
  <c r="Y12"/>
  <c r="D23"/>
  <c r="Y8"/>
  <c r="Z8"/>
  <c r="F29" i="9"/>
  <c r="E29"/>
  <c r="G29"/>
  <c r="D29"/>
  <c r="H28"/>
  <c r="C74" i="51"/>
  <c r="I28" i="9"/>
  <c r="S28"/>
  <c r="C77" i="51"/>
  <c r="K28" i="9"/>
  <c r="T28"/>
  <c r="C75" i="51"/>
  <c r="R28" i="9"/>
  <c r="C76" i="51"/>
  <c r="Z7" i="8"/>
  <c r="C38" i="51"/>
  <c r="Y7" i="7"/>
  <c r="Y8"/>
  <c r="Y10"/>
  <c r="Y9"/>
  <c r="Q31"/>
  <c r="K31"/>
  <c r="T31"/>
  <c r="C34" i="51"/>
  <c r="H31" i="7"/>
  <c r="S31"/>
  <c r="F31"/>
  <c r="O31"/>
  <c r="G31"/>
  <c r="P31"/>
  <c r="J31"/>
  <c r="C174" i="51"/>
  <c r="Y28" i="7"/>
  <c r="U8" i="11"/>
  <c r="Y16" i="7"/>
  <c r="U6"/>
  <c r="X16" i="9"/>
  <c r="U9" i="11"/>
  <c r="U20"/>
  <c r="AA14" i="17"/>
  <c r="Y25" i="7"/>
  <c r="Y15"/>
  <c r="Z12" i="8"/>
  <c r="X8" i="9"/>
  <c r="X17"/>
  <c r="U10" i="11"/>
  <c r="U21"/>
  <c r="O31" i="15"/>
  <c r="AA15" i="17"/>
  <c r="C47" i="19"/>
  <c r="Y26" i="7"/>
  <c r="Y24"/>
  <c r="Y14"/>
  <c r="X9" i="9"/>
  <c r="X18"/>
  <c r="U11" i="11"/>
  <c r="U22"/>
  <c r="AA17" i="17"/>
  <c r="X15" i="9"/>
  <c r="AA13" i="17"/>
  <c r="Y13" i="7"/>
  <c r="Z14" i="8"/>
  <c r="X10" i="9"/>
  <c r="X19"/>
  <c r="U13" i="11"/>
  <c r="U23"/>
  <c r="C36"/>
  <c r="Y21" i="7"/>
  <c r="Y12"/>
  <c r="X11" i="9"/>
  <c r="X20"/>
  <c r="U14" i="11"/>
  <c r="U25"/>
  <c r="AA29" i="17"/>
  <c r="AH15" i="23"/>
  <c r="Y23" i="7"/>
  <c r="Z8" i="8"/>
  <c r="X13" i="9"/>
  <c r="X21"/>
  <c r="Q7" i="10"/>
  <c r="U15" i="11"/>
  <c r="U26"/>
  <c r="K31" i="15"/>
  <c r="AA30" i="17"/>
  <c r="Y17" i="7"/>
  <c r="U18" i="11"/>
  <c r="Y19" i="7"/>
  <c r="Y29"/>
  <c r="Y18"/>
  <c r="I31"/>
  <c r="R31"/>
  <c r="X14" i="9"/>
  <c r="L28"/>
  <c r="U28"/>
  <c r="U16" i="11"/>
  <c r="C35"/>
  <c r="AA31" i="17"/>
  <c r="I31" i="15"/>
  <c r="AA28" i="17"/>
  <c r="E32" i="11"/>
  <c r="Z15" i="19"/>
  <c r="G28" i="9"/>
  <c r="Q28"/>
  <c r="F32" i="11"/>
  <c r="N32"/>
  <c r="H31" i="15"/>
  <c r="Z16" i="19"/>
  <c r="I27"/>
  <c r="I37" s="1"/>
  <c r="Q27"/>
  <c r="Q37" s="1"/>
  <c r="W8" i="20"/>
  <c r="D24" i="21"/>
  <c r="M32" i="11"/>
  <c r="G32"/>
  <c r="O32"/>
  <c r="Q31" i="15"/>
  <c r="J27" i="19"/>
  <c r="J37" s="1"/>
  <c r="R37"/>
  <c r="W9" i="20"/>
  <c r="P27" i="19"/>
  <c r="P37" s="1"/>
  <c r="H32" i="11"/>
  <c r="P32"/>
  <c r="J31" i="15"/>
  <c r="R31"/>
  <c r="Z9" i="19"/>
  <c r="Z20"/>
  <c r="K27"/>
  <c r="K37" s="1"/>
  <c r="W10" i="20"/>
  <c r="I32" i="11"/>
  <c r="Z10" i="19"/>
  <c r="Z21"/>
  <c r="D27"/>
  <c r="D37" s="1"/>
  <c r="L27"/>
  <c r="L37" s="1"/>
  <c r="W11" i="20"/>
  <c r="H27" i="19"/>
  <c r="H37" s="1"/>
  <c r="J32" i="11"/>
  <c r="Z11" i="19"/>
  <c r="Z22"/>
  <c r="E27"/>
  <c r="E37" s="1"/>
  <c r="M27"/>
  <c r="M37" s="1"/>
  <c r="W12" i="20"/>
  <c r="H24" i="21"/>
  <c r="Z26" i="19"/>
  <c r="K32" i="11"/>
  <c r="Z13" i="19"/>
  <c r="F27"/>
  <c r="F37" s="1"/>
  <c r="N27"/>
  <c r="N37" s="1"/>
  <c r="W13" i="20"/>
  <c r="E28" i="9"/>
  <c r="N28"/>
  <c r="D32" i="11"/>
  <c r="L32"/>
  <c r="G31" i="15"/>
  <c r="Z14" i="19"/>
  <c r="G27"/>
  <c r="G37" s="1"/>
  <c r="O27"/>
  <c r="O37" s="1"/>
  <c r="W15" i="20"/>
  <c r="J24" i="21"/>
  <c r="K24"/>
  <c r="P24"/>
  <c r="E24"/>
  <c r="F24"/>
  <c r="R24"/>
  <c r="G24"/>
  <c r="S24"/>
  <c r="I24"/>
  <c r="Z8" i="19"/>
  <c r="F28" i="9"/>
  <c r="P28"/>
  <c r="D28"/>
  <c r="M28"/>
  <c r="V28"/>
  <c r="L31" i="7"/>
  <c r="E31"/>
  <c r="M31"/>
  <c r="C11"/>
  <c r="X11" s="1"/>
  <c r="W31"/>
  <c r="Z6"/>
  <c r="D31"/>
  <c r="C7" i="21"/>
  <c r="T7" s="1"/>
  <c r="C26" i="17"/>
  <c r="AB26" s="1"/>
  <c r="C12"/>
  <c r="C11" i="15"/>
  <c r="C7" i="20"/>
  <c r="C29" s="1"/>
  <c r="C6" i="18"/>
  <c r="C14" i="14"/>
  <c r="C7" i="12"/>
  <c r="S7" s="1"/>
  <c r="C7" i="19"/>
  <c r="C40" s="1"/>
  <c r="C17" i="21"/>
  <c r="T17" s="1"/>
  <c r="C22" i="7"/>
  <c r="X22" s="1"/>
  <c r="C15" i="13"/>
  <c r="Q15" s="1"/>
  <c r="C12" i="11"/>
  <c r="T12" s="1"/>
  <c r="R15" i="18"/>
  <c r="C17" i="16"/>
  <c r="R17" s="1"/>
  <c r="C17" i="8"/>
  <c r="Y17" s="1"/>
  <c r="H15" i="23"/>
  <c r="AD15" s="1"/>
  <c r="C19" i="19"/>
  <c r="C12"/>
  <c r="C22" i="15"/>
  <c r="S22" s="1"/>
  <c r="C6"/>
  <c r="S6" s="1"/>
  <c r="C19" i="11"/>
  <c r="C7"/>
  <c r="C7" i="10"/>
  <c r="C7" i="9"/>
  <c r="W7" s="1"/>
  <c r="C12"/>
  <c r="W12" s="1"/>
  <c r="C6" i="7"/>
  <c r="X6" s="1"/>
  <c r="Y7" i="2"/>
  <c r="X7"/>
  <c r="W7"/>
  <c r="V7"/>
  <c r="T7"/>
  <c r="S7"/>
  <c r="Q7"/>
  <c r="P7"/>
  <c r="O7"/>
  <c r="N7"/>
  <c r="L7"/>
  <c r="K7"/>
  <c r="J7"/>
  <c r="I7"/>
  <c r="H7"/>
  <c r="G7"/>
  <c r="F7"/>
  <c r="E7"/>
  <c r="D7"/>
  <c r="C8"/>
  <c r="AA8" s="1"/>
  <c r="C9"/>
  <c r="C10"/>
  <c r="C11"/>
  <c r="C12"/>
  <c r="C13"/>
  <c r="C14"/>
  <c r="AA14" s="1"/>
  <c r="C15"/>
  <c r="AA15" s="1"/>
  <c r="C16"/>
  <c r="C18"/>
  <c r="C21"/>
  <c r="C22"/>
  <c r="C23"/>
  <c r="C24"/>
  <c r="Y19" i="1"/>
  <c r="X19"/>
  <c r="W19"/>
  <c r="V19"/>
  <c r="U19"/>
  <c r="T19"/>
  <c r="S19"/>
  <c r="R19"/>
  <c r="P19"/>
  <c r="P34" s="1"/>
  <c r="N19"/>
  <c r="M19"/>
  <c r="L19"/>
  <c r="K19"/>
  <c r="J19"/>
  <c r="I19"/>
  <c r="H19"/>
  <c r="G19"/>
  <c r="E19"/>
  <c r="D19"/>
  <c r="Y12"/>
  <c r="X12"/>
  <c r="W12"/>
  <c r="V12"/>
  <c r="T12"/>
  <c r="S12"/>
  <c r="R12"/>
  <c r="N12"/>
  <c r="M12"/>
  <c r="L12"/>
  <c r="K12"/>
  <c r="J12"/>
  <c r="I12"/>
  <c r="H12"/>
  <c r="F12"/>
  <c r="E12"/>
  <c r="Y7"/>
  <c r="Y34" s="1"/>
  <c r="X7"/>
  <c r="W7"/>
  <c r="W34" s="1"/>
  <c r="V7"/>
  <c r="T7"/>
  <c r="S7"/>
  <c r="R7"/>
  <c r="N7"/>
  <c r="M27"/>
  <c r="L7"/>
  <c r="K7"/>
  <c r="J7"/>
  <c r="I7"/>
  <c r="H7"/>
  <c r="G7"/>
  <c r="F7"/>
  <c r="E7"/>
  <c r="C18"/>
  <c r="Z18" s="1"/>
  <c r="C16"/>
  <c r="Z16" s="1"/>
  <c r="C15"/>
  <c r="Z15" s="1"/>
  <c r="C14"/>
  <c r="Z14" s="1"/>
  <c r="C13"/>
  <c r="Z13" s="1"/>
  <c r="C11"/>
  <c r="Z11" s="1"/>
  <c r="C10"/>
  <c r="Z10" s="1"/>
  <c r="C9"/>
  <c r="Z9" s="1"/>
  <c r="C8"/>
  <c r="Z8" s="1"/>
  <c r="C25" i="21" l="1"/>
  <c r="S11" i="15"/>
  <c r="V34" i="1"/>
  <c r="X34"/>
  <c r="C156" i="51"/>
  <c r="C148"/>
  <c r="V7" i="20"/>
  <c r="Y19" i="19"/>
  <c r="Y12"/>
  <c r="C141" i="51"/>
  <c r="Y7" i="19"/>
  <c r="S6" i="18"/>
  <c r="R6"/>
  <c r="AB12" i="17"/>
  <c r="C127" i="51"/>
  <c r="C122"/>
  <c r="C119"/>
  <c r="C118"/>
  <c r="C106"/>
  <c r="C96"/>
  <c r="C24" i="12"/>
  <c r="R7"/>
  <c r="C92" i="51"/>
  <c r="U19" i="11"/>
  <c r="T19"/>
  <c r="T7"/>
  <c r="C33"/>
  <c r="U12"/>
  <c r="C87" i="51"/>
  <c r="U7" i="11"/>
  <c r="C86" i="51"/>
  <c r="Y7" i="10"/>
  <c r="C78" i="51"/>
  <c r="C23" i="10"/>
  <c r="Z7"/>
  <c r="C79" i="51"/>
  <c r="C29" i="9"/>
  <c r="O12"/>
  <c r="O28" s="1"/>
  <c r="X7"/>
  <c r="C72" i="51"/>
  <c r="C73"/>
  <c r="Z9" i="8"/>
  <c r="Z16"/>
  <c r="Z10"/>
  <c r="Z13"/>
  <c r="Z6"/>
  <c r="Z11"/>
  <c r="C35" i="51"/>
  <c r="C28" i="2"/>
  <c r="AC7"/>
  <c r="Y6" i="7"/>
  <c r="C32" i="51"/>
  <c r="C30"/>
  <c r="C27" i="2"/>
  <c r="AA12"/>
  <c r="Z12"/>
  <c r="AA11"/>
  <c r="Z11"/>
  <c r="Z18"/>
  <c r="AA18"/>
  <c r="Z10"/>
  <c r="AA10"/>
  <c r="AA9"/>
  <c r="Z9"/>
  <c r="Z13"/>
  <c r="AA13"/>
  <c r="AA16"/>
  <c r="Z16"/>
  <c r="AB7"/>
  <c r="Z14"/>
  <c r="Z8"/>
  <c r="Z15"/>
  <c r="G19"/>
  <c r="G26" s="1"/>
  <c r="H19"/>
  <c r="H26" s="1"/>
  <c r="C14" i="51"/>
  <c r="I19" i="2"/>
  <c r="I26" s="1"/>
  <c r="S19"/>
  <c r="S26" s="1"/>
  <c r="J19"/>
  <c r="J26" s="1"/>
  <c r="T19"/>
  <c r="T26" s="1"/>
  <c r="L19"/>
  <c r="L26" s="1"/>
  <c r="P19"/>
  <c r="P26" s="1"/>
  <c r="C15" i="51"/>
  <c r="N19" i="2"/>
  <c r="N26" s="1"/>
  <c r="C16" i="51"/>
  <c r="C17"/>
  <c r="F19" i="2"/>
  <c r="F26" s="1"/>
  <c r="O19"/>
  <c r="O26" s="1"/>
  <c r="K19"/>
  <c r="K26" s="1"/>
  <c r="AA19" i="1"/>
  <c r="AC19"/>
  <c r="M34"/>
  <c r="AC7"/>
  <c r="Z19"/>
  <c r="AC12"/>
  <c r="AB19"/>
  <c r="AA15"/>
  <c r="AA18"/>
  <c r="AA9"/>
  <c r="AA16"/>
  <c r="AB12"/>
  <c r="AA8"/>
  <c r="AA10"/>
  <c r="AA11"/>
  <c r="AA13"/>
  <c r="AA14"/>
  <c r="AB7"/>
  <c r="AE15" i="23"/>
  <c r="C176" i="51"/>
  <c r="C31"/>
  <c r="I27" i="1"/>
  <c r="T27"/>
  <c r="J27"/>
  <c r="AA12" i="17"/>
  <c r="S27" i="1"/>
  <c r="K27"/>
  <c r="U22" i="7"/>
  <c r="U31" s="1"/>
  <c r="U11"/>
  <c r="Y11" s="1"/>
  <c r="E27" i="1"/>
  <c r="V17" i="8"/>
  <c r="H27" i="1"/>
  <c r="L27"/>
  <c r="F27"/>
  <c r="N27"/>
  <c r="G27"/>
  <c r="P6" i="15"/>
  <c r="T6" s="1"/>
  <c r="R27" i="1"/>
  <c r="C41"/>
  <c r="C40"/>
  <c r="C38"/>
  <c r="C39"/>
  <c r="C30" i="19"/>
  <c r="C26" i="20"/>
  <c r="P22" i="15"/>
  <c r="T22" s="1"/>
  <c r="T12" i="19"/>
  <c r="Z12" s="1"/>
  <c r="T19"/>
  <c r="Z19" s="1"/>
  <c r="Q19" i="2"/>
  <c r="Q26" s="1"/>
  <c r="AA26" i="17"/>
  <c r="C33"/>
  <c r="Q7" i="20"/>
  <c r="W7" s="1"/>
  <c r="O17" i="16"/>
  <c r="S17" s="1"/>
  <c r="E19" i="2"/>
  <c r="E26" s="1"/>
  <c r="D19"/>
  <c r="D26" s="1"/>
  <c r="C32" i="11"/>
  <c r="P11" i="15"/>
  <c r="T11" s="1"/>
  <c r="L7" i="21"/>
  <c r="U7" s="1"/>
  <c r="L17"/>
  <c r="U17" s="1"/>
  <c r="T7" i="19"/>
  <c r="C143" i="51" s="1"/>
  <c r="C28" i="9"/>
  <c r="C12" i="1"/>
  <c r="Z12" s="1"/>
  <c r="C7"/>
  <c r="C31" i="7"/>
  <c r="C32" i="2"/>
  <c r="C33"/>
  <c r="C31" i="15"/>
  <c r="C24" i="21"/>
  <c r="C22" i="18"/>
  <c r="C31" i="2"/>
  <c r="C30"/>
  <c r="C7"/>
  <c r="Z7" s="1"/>
  <c r="C157" i="51" l="1"/>
  <c r="Z7" i="19"/>
  <c r="C27"/>
  <c r="C37" s="1"/>
  <c r="X12" i="9"/>
  <c r="Z17" i="8"/>
  <c r="C36" i="51"/>
  <c r="Y22" i="7"/>
  <c r="U7" i="2"/>
  <c r="AA7" s="1"/>
  <c r="I34" i="1"/>
  <c r="S34"/>
  <c r="T34"/>
  <c r="R34"/>
  <c r="J34"/>
  <c r="K34"/>
  <c r="H34"/>
  <c r="G34"/>
  <c r="E34"/>
  <c r="F34"/>
  <c r="L34"/>
  <c r="N34"/>
  <c r="Z7"/>
  <c r="C6" i="51"/>
  <c r="U7" i="1"/>
  <c r="U12"/>
  <c r="AA12" s="1"/>
  <c r="C43" i="19"/>
  <c r="P31" i="15"/>
  <c r="C20" i="2"/>
  <c r="C32" i="20"/>
  <c r="L24" i="21"/>
  <c r="T37" i="19"/>
  <c r="AA7" i="1" l="1"/>
  <c r="U34"/>
  <c r="C19" i="2"/>
  <c r="C26" s="1"/>
  <c r="C13" i="51"/>
  <c r="C12" s="1"/>
  <c r="C29" i="2"/>
  <c r="D27" i="1"/>
  <c r="C28"/>
  <c r="C7" i="51" s="1"/>
  <c r="C5" s="1"/>
  <c r="D34" i="1" l="1"/>
  <c r="C37"/>
  <c r="C27"/>
  <c r="C34" l="1"/>
</calcChain>
</file>

<file path=xl/sharedStrings.xml><?xml version="1.0" encoding="utf-8"?>
<sst xmlns="http://schemas.openxmlformats.org/spreadsheetml/2006/main" count="2178" uniqueCount="1114">
  <si>
    <t xml:space="preserve">             KIỂM TRA ĐẢNG VIÊN THEO ĐIỀU 30 ĐIỀU LỆ ĐẢNG</t>
  </si>
  <si>
    <t>(ĐVT: Đảng viên)</t>
  </si>
  <si>
    <t>Đảng viên được kiểm tra</t>
  </si>
  <si>
    <t>Tổng số đảng viên được
 kiểm tra</t>
  </si>
  <si>
    <t>Cấp kiểm tra</t>
  </si>
  <si>
    <t xml:space="preserve">Nội dung kiểm tra </t>
  </si>
  <si>
    <t>Kết luận</t>
  </si>
  <si>
    <t>BCHTW, BCT, Ban Bí thư</t>
  </si>
  <si>
    <t>Tỉnh ủy, BTV tỉnh uỷ 
và tương đương</t>
  </si>
  <si>
    <t xml:space="preserve">Các CQ tham mưu của cấp ủy tỉnh và tương đương </t>
  </si>
  <si>
    <t>Huyện ủy, BTV HU 
và tương đương</t>
  </si>
  <si>
    <t>Các CQ tham mưu của  cấp ủy huyện và tương đương</t>
  </si>
  <si>
    <t>Đảng ủy bộ phận</t>
  </si>
  <si>
    <t>Chi bộ</t>
  </si>
  <si>
    <t>Việc thực hiện những điều đảng viên không được làm</t>
  </si>
  <si>
    <t>Khác</t>
  </si>
  <si>
    <t>Thực hiện tốt</t>
  </si>
  <si>
    <t>Thực hiện chưa tốt</t>
  </si>
  <si>
    <t>Trong đó</t>
  </si>
  <si>
    <t>Tiêu chuẩn đảng viên, tiêu chuẩn cấp ủy viên</t>
  </si>
  <si>
    <t>Phải thi hành kỷ luật</t>
  </si>
  <si>
    <t>Đã thi hành kỷ luật</t>
  </si>
  <si>
    <t>I</t>
  </si>
  <si>
    <t xml:space="preserve">Trung ương </t>
  </si>
  <si>
    <t>Cấp tỉnh và tương đương</t>
  </si>
  <si>
    <t>Cấp huyện và tương đương</t>
  </si>
  <si>
    <t>Cấp cơ sở</t>
  </si>
  <si>
    <t>II</t>
  </si>
  <si>
    <t>Là cấp uỷ viên các cấp</t>
  </si>
  <si>
    <t xml:space="preserve">Uỷ viên Trung ương </t>
  </si>
  <si>
    <t>Tỉnh ủy viên và tương đương</t>
  </si>
  <si>
    <t>Huyện ủy viên và tương đương</t>
  </si>
  <si>
    <t>Đảng ủy viên</t>
  </si>
  <si>
    <t>Chi ủy viên</t>
  </si>
  <si>
    <t>III</t>
  </si>
  <si>
    <t>Đảng viên ở các lĩnh vực</t>
  </si>
  <si>
    <t>Đảng</t>
  </si>
  <si>
    <t>Đoàn thể</t>
  </si>
  <si>
    <t>Lực lượng vũ trang</t>
  </si>
  <si>
    <t>Sản xuất kinh doanh, dịch vụ</t>
  </si>
  <si>
    <t>Các lĩnh vực khác</t>
  </si>
  <si>
    <t>IV</t>
  </si>
  <si>
    <t>Có vi phạm</t>
  </si>
  <si>
    <t>Đảng uỷ bộ phận</t>
  </si>
  <si>
    <t>Huyện ủy,BTV huyện uỷ, thường trực huyện ủy và tương đương</t>
  </si>
  <si>
    <t>Tỉnh uỷ, BTV,thuờng trực  tỉnh uỷ và tương đương</t>
  </si>
  <si>
    <t>Các CQ tham mưu của Trung ương</t>
  </si>
  <si>
    <t>BCS đảng, đảng đoàn ở Trung ương</t>
  </si>
  <si>
    <t>Tổ chức đảng được kiểm tra</t>
  </si>
  <si>
    <t>Giải quyết khiếu nại, tố cáo</t>
  </si>
  <si>
    <t>Công tác cán bộ</t>
  </si>
  <si>
    <t>Các CQ tham mưu của  cấp ủy huyện 
và tương đương</t>
  </si>
  <si>
    <t>Huyện ủy, BTV HU và tương đương</t>
  </si>
  <si>
    <t>Tỉnh ủy, BTV Tỉnh uỷ và tương đương</t>
  </si>
  <si>
    <t>BCH Trung ương, BCT, BBT</t>
  </si>
  <si>
    <t>Tổng số tổ chức đảng được kiểm tra</t>
  </si>
  <si>
    <t>(ĐVT: Tổ chức đảng)</t>
  </si>
  <si>
    <t>KIỂM TRA TỔ CHỨC ĐẢNG CẤP DƯỚI THEO ĐIỀU 30 ĐIỀU LỆ ĐẢNG</t>
  </si>
  <si>
    <t xml:space="preserve"> GIÁM SÁT TỔ CHỨC ĐẢNG THEO ĐIỀU 30 ĐIỀU LỆ ĐẢNG</t>
  </si>
  <si>
    <t>Tổ chức đảng được giám sát</t>
  </si>
  <si>
    <t>Tổng số tổ chức đảng được giám sát</t>
  </si>
  <si>
    <t>Cấp giám sát</t>
  </si>
  <si>
    <t xml:space="preserve">Nội dung </t>
  </si>
  <si>
    <t xml:space="preserve">Kết quả </t>
  </si>
  <si>
    <t>BCH Trung ương, Bộ Chính trị, BBT</t>
  </si>
  <si>
    <t>Tỉnh uỷ, BTV tỉnh uỷ và tương đương</t>
  </si>
  <si>
    <t>Huyện uỷ, BTV HU và tương đương</t>
  </si>
  <si>
    <t>Việc chấp hành nghị quyết, chỉ thị, quy định, kết luận của Đảng; chính sách, pháp luật của Nhà nước</t>
  </si>
  <si>
    <t>Số tổ chức đảng thực hiện tốt</t>
  </si>
  <si>
    <t xml:space="preserve">Số tổ chức đảng chuyển kiểm tra khi có dấu hiệu vi phạm </t>
  </si>
  <si>
    <t>Tỉnh ủy, BTV, thường trực tỉnh ủy và 
tương đương</t>
  </si>
  <si>
    <t>BCS đảng, đảng đoàn cấp tỉnh và 
tương đương</t>
  </si>
  <si>
    <t>Huyện ủy, BTV, thường trực huyện ủy và tương đương</t>
  </si>
  <si>
    <t xml:space="preserve">                            THI HÀNH KỶ LUẬT ĐẢNG VIÊN CỦA CẤP ỦY CÁC CẤP VÀ CHI BỘ</t>
  </si>
  <si>
    <t>Đảng viên 
bị thi hành kỷ luật</t>
  </si>
  <si>
    <t>Tổng số đảng viên bị THKL</t>
  </si>
  <si>
    <t>Hình thức kỷ luật</t>
  </si>
  <si>
    <t>Đình chỉ sinh hoạt đảng</t>
  </si>
  <si>
    <t xml:space="preserve">Cấp thi hành kỷ luật </t>
  </si>
  <si>
    <t>Nội dung vi phạm</t>
  </si>
  <si>
    <t>Xử lý pháp luật</t>
  </si>
  <si>
    <t>Xử lý hành chính</t>
  </si>
  <si>
    <t>Khiển trách</t>
  </si>
  <si>
    <t>Cảnh cáo</t>
  </si>
  <si>
    <t>Cách chức</t>
  </si>
  <si>
    <t>Khai trừ</t>
  </si>
  <si>
    <t>BCHTW, Bộ Chính trị, Ban Bí thư</t>
  </si>
  <si>
    <t xml:space="preserve">Tỉnh uỷ, BTV tỉnh uỷ và tương đương </t>
  </si>
  <si>
    <t>Những điều đảng viên không được làm</t>
  </si>
  <si>
    <t>Tham nhũng, cố ý làm trái</t>
  </si>
  <si>
    <t>Số lượng</t>
  </si>
  <si>
    <t>Bị phạt tù (kể cả án treo)</t>
  </si>
  <si>
    <t>Hình thức khác</t>
  </si>
  <si>
    <t>Uỷ viên Trung ương</t>
  </si>
  <si>
    <t>Hành chính, Nhà nước</t>
  </si>
  <si>
    <t>SXKD, dịch vụ</t>
  </si>
  <si>
    <t>Lĩnh vực khác</t>
  </si>
  <si>
    <t>Đoàn kết nội bộ</t>
  </si>
  <si>
    <t xml:space="preserve">                 THI HÀNH KỶ LUẬT TỔ CHỨC ĐẢNG CỦA CẤP ỦY CÁC CẤP</t>
  </si>
  <si>
    <t xml:space="preserve">                                            (ĐVT: Tổ chức đảng)</t>
  </si>
  <si>
    <t>Tổ chức đảng bị thi hành kỷ luật</t>
  </si>
  <si>
    <t>Tổng số tổ chức đảng bị thi hành kỷ luật</t>
  </si>
  <si>
    <t>Cấp thi hành kỷ luật</t>
  </si>
  <si>
    <t>Giải tán</t>
  </si>
  <si>
    <t>Huyện uỷ, BTV huyện uỷ và tương đương</t>
  </si>
  <si>
    <t>Đảng uỷ cơ sở</t>
  </si>
  <si>
    <t>Tỉnh  uỷ, BTV, Thường trực tỉnh uỷ và tương đương</t>
  </si>
  <si>
    <t>BCS đảng, đảng đoàn cấp tỉnh và tương đương</t>
  </si>
  <si>
    <t>Huyện uỷ, BTV, Thường trực huyện uỷ và tương đương</t>
  </si>
  <si>
    <t>Các CQ tham mưu của cấp ủy huyện và tương đương</t>
  </si>
  <si>
    <t>Đảng uỷ cơ sở, BTV đảng ủy cơ sở</t>
  </si>
  <si>
    <t>Đảng uỷ  bộ phận</t>
  </si>
  <si>
    <t>Chi uỷ viên</t>
  </si>
  <si>
    <t>Đảng uỷ viên</t>
  </si>
  <si>
    <t xml:space="preserve">                   Phó Bí thư</t>
  </si>
  <si>
    <t>Trong đó:  Bí thư</t>
  </si>
  <si>
    <t>Cấp ủy viên các cấp</t>
  </si>
  <si>
    <t>Số đảng viên chuyển kiểm tra 
khi có dấu hiệu vi phạm</t>
  </si>
  <si>
    <t>Số đảng viên thực hiện tốt</t>
  </si>
  <si>
    <t xml:space="preserve">Chi bộ </t>
  </si>
  <si>
    <t>BCH TW, Bộ Chính trị, 
Ban Bí thư</t>
  </si>
  <si>
    <t>Tổng số đảng viên được giám sát</t>
  </si>
  <si>
    <t>Đảng viên được giám sát</t>
  </si>
  <si>
    <t>(ĐVT: đảng viên)</t>
  </si>
  <si>
    <t xml:space="preserve">          (Giám sát theo chuyên đề)</t>
  </si>
  <si>
    <t>GIÁM SÁT ĐẢNG VIÊN THEO ĐIỀU 30 ĐIỀU LỆ ĐẢNG</t>
  </si>
  <si>
    <t>Việc chấp hành chính sách, pháp luật của Nhà nước</t>
  </si>
  <si>
    <t xml:space="preserve">                   GIẢI QUYẾT KHIẾU NẠI KỶ LUẬT ĐẢNG VIÊN CỦA CẤP ỦY CÁC CẤP</t>
  </si>
  <si>
    <t>Đảng viên khiếu nại
 kỷ luật đảng</t>
  </si>
  <si>
    <t>Đã giải quyết xong</t>
  </si>
  <si>
    <t>Cấp giải quyết khiếu nại</t>
  </si>
  <si>
    <t>Nội dung khiếu nại</t>
  </si>
  <si>
    <t xml:space="preserve">Tỉnh ủy và tương đương </t>
  </si>
  <si>
    <t>BTV tỉnh uỷ và tương đương</t>
  </si>
  <si>
    <t>Huyện ủy và tương đương</t>
  </si>
  <si>
    <t>BTV huyện uỷ và tương đương</t>
  </si>
  <si>
    <t xml:space="preserve">Hình thức kỷ luật </t>
  </si>
  <si>
    <t>Giữ nguyên hình thức kỷ luật</t>
  </si>
  <si>
    <t>Thay đổi hình thức kỷ luật</t>
  </si>
  <si>
    <t>Nguyên nhân thay đổi
 hình thức kỷ luật</t>
  </si>
  <si>
    <t>Tăng hình thức kỷ luật</t>
  </si>
  <si>
    <t>Giảm hình thức kỷ luật</t>
  </si>
  <si>
    <t>Xoá kỷ luật</t>
  </si>
  <si>
    <t>Thẩm tra, xác minh</t>
  </si>
  <si>
    <t>Trung ương</t>
  </si>
  <si>
    <t>Cấp quyết định kỷ luật</t>
  </si>
  <si>
    <t>BCHTW, Bộ Chính trị, BBT</t>
  </si>
  <si>
    <t>UBKT Trung ương</t>
  </si>
  <si>
    <t>Tỉnh ủy và tương đương</t>
  </si>
  <si>
    <t>BTV tỉnh ủy và tương đương</t>
  </si>
  <si>
    <t>UBKT tỉnh uỷ và tương đương</t>
  </si>
  <si>
    <t>BTV huyện ủy và tương đương</t>
  </si>
  <si>
    <t>UBKT huyện ủy và tương đương</t>
  </si>
  <si>
    <t xml:space="preserve">Đảng ủy cơ sở </t>
  </si>
  <si>
    <t>GQ đúng thời gian quy định</t>
  </si>
  <si>
    <t xml:space="preserve">                   GIẢI QUYẾT KHIẾU NẠI KỶ LUẬT TỔ CHỨC ĐẢNG CỦA CẤP ỦY CÁC CẤP</t>
  </si>
  <si>
    <t>Tổ chức đảng khiếu nại
 kỷ luật đảng</t>
  </si>
  <si>
    <t>Ban Chấp hành Trung ương</t>
  </si>
  <si>
    <t xml:space="preserve">Bộ Chính trị </t>
  </si>
  <si>
    <t xml:space="preserve">Ban Bí thư </t>
  </si>
  <si>
    <t>Đảng ủy cơ sở</t>
  </si>
  <si>
    <t>Tổ chức đảng khiếu nại</t>
  </si>
  <si>
    <t>Tỉnh uỷ và tương đương</t>
  </si>
  <si>
    <t>Ban Thường vụ, Thường trực tỉnh uỷ và tương đương</t>
  </si>
  <si>
    <t>Huyện uỷ và tương đương</t>
  </si>
  <si>
    <t>Ban Thường vụ, Thường trực huyện uỷ và tương đương</t>
  </si>
  <si>
    <t>Tổng số đảng viên 
được kiểm tra</t>
  </si>
  <si>
    <t>Nội dung kiểm tra</t>
  </si>
  <si>
    <t xml:space="preserve">UBKT huyện uỷ và tương đương </t>
  </si>
  <si>
    <t>UBKT đảng uỷ cơ sở</t>
  </si>
  <si>
    <t>Việc giữ gìn đoàn kết nội bộ</t>
  </si>
  <si>
    <t>Tỉnh uỷ viên và tương đương</t>
  </si>
  <si>
    <t>Huyện uỷ viên và tương đương</t>
  </si>
  <si>
    <t>Số có vi phạm</t>
  </si>
  <si>
    <t xml:space="preserve"> KIỂM TRA TỔ CHỨC ĐẢNG KHI CÓ DẤU HIỆU VI PHẠM CỦA ỦY BAN KIỂM TRA CÁC CẤP</t>
  </si>
  <si>
    <t>Biểu 10</t>
  </si>
  <si>
    <t>UBKT huyện uỷ và tương đương</t>
  </si>
  <si>
    <t>BCS đảng, đảng đoàn ở TW</t>
  </si>
  <si>
    <t>Tỉnh ủy, BTV, Thường trực tỉnh ủy và tương đương</t>
  </si>
  <si>
    <t>Huyện ủy, BTV, Thường trực huyện ủy và tương đương</t>
  </si>
  <si>
    <t>Tổ chức đảng có vi phạm</t>
  </si>
  <si>
    <t>Biểu 11</t>
  </si>
  <si>
    <t xml:space="preserve"> (ĐVT: Tổ chức đảng)</t>
  </si>
  <si>
    <t>Tỉnh ủy, BTV tỉnh ủy và tương đương</t>
  </si>
  <si>
    <t>UBKT tỉnh ủy và tương đương</t>
  </si>
  <si>
    <t>Huyện ủy, BTV huyện ủy và tương đương</t>
  </si>
  <si>
    <t>UBKT đảng ủy cơ sở</t>
  </si>
  <si>
    <t>Biểu 12</t>
  </si>
  <si>
    <t xml:space="preserve"> Số ĐV bị THKL trong mốc thời gian kiểm tra</t>
  </si>
  <si>
    <t xml:space="preserve"> Đảng viên bị THKL     
do từng cấp quản lý</t>
  </si>
  <si>
    <t>Kiến nghị sau kiểm tra</t>
  </si>
  <si>
    <t xml:space="preserve">Cấp cơ sở và tương đương </t>
  </si>
  <si>
    <t>Số tổ chức đảng làm tốt công tác THKL</t>
  </si>
  <si>
    <t>Số tổ chức đảng chưa làm tốt công tác THKL</t>
  </si>
  <si>
    <t>Xóa kỷ luật</t>
  </si>
  <si>
    <t>Huyện ủy, BTV huyện ủy 
và tương đương</t>
  </si>
  <si>
    <t xml:space="preserve">           GIÁM SÁT ĐẢNG VIÊN CỦA ỦY BAN KIỂM TRA CÁC CẤP </t>
  </si>
  <si>
    <t>Biểu 13</t>
  </si>
  <si>
    <t>UBKT cấp cơ sở</t>
  </si>
  <si>
    <t xml:space="preserve">Số đảng viên chuyển kiểm tra khi có dấu hiệu vi phạm </t>
  </si>
  <si>
    <t>Biểu 14</t>
  </si>
  <si>
    <t>UBKT cơ sở</t>
  </si>
  <si>
    <t>Huyện ủy, BTV huyện ủy, thường trực huyện ủy và tương đương</t>
  </si>
  <si>
    <t xml:space="preserve">                    THI HÀNH KỶ LUẬT ĐẢNG VIÊN CỦA ỦY BAN KIỂM TRA CÁC CẤP</t>
  </si>
  <si>
    <t>Biểu 15</t>
  </si>
  <si>
    <t>Tổng số đảng viên bị
 thi hành kỷ luật</t>
  </si>
  <si>
    <t>Cấp THKL</t>
  </si>
  <si>
    <t>Thiếu trách nhiệm, buông lỏng lãnh đạo</t>
  </si>
  <si>
    <t xml:space="preserve">                 THI HÀNH KỶ LUẬT TỔ CHỨC ĐẢNG CỦA ỦY BAN KIỂM TRA CÁC CẤP</t>
  </si>
  <si>
    <t>Biểu 16</t>
  </si>
  <si>
    <t>Đảng viên bị tố cáo</t>
  </si>
  <si>
    <t>Cấp giải quyết</t>
  </si>
  <si>
    <t>Nội dung tố cáo</t>
  </si>
  <si>
    <t>Chưa có cơ sở kết luận</t>
  </si>
  <si>
    <t>Tố sai</t>
  </si>
  <si>
    <t>Tố đúng và đúng một phần</t>
  </si>
  <si>
    <t xml:space="preserve">      GIẢI QUYẾT TỐ CÁO TỔ CHỨC ĐẢNG CỦA ỦY BAN KIỂM TRA CÁC CẤP</t>
  </si>
  <si>
    <t>Biểu 17</t>
  </si>
  <si>
    <t>Tổ chức đảng bị tố cáo</t>
  </si>
  <si>
    <t>Tỉnh ủy, BTV tỉnh ủy, thường trực tỉnh ủy và tương đương</t>
  </si>
  <si>
    <t>Giải quyết đúng thời gian quy định</t>
  </si>
  <si>
    <t xml:space="preserve">      GIẢI QUYẾT KHIẾU NẠI KỶ LUẬT ĐẢNG VIÊN CỦA ỦY BAN KIỂM TRA CÁC CẤP</t>
  </si>
  <si>
    <t>Biểu 18</t>
  </si>
  <si>
    <t xml:space="preserve">               (ĐVT: Đảng viên)</t>
  </si>
  <si>
    <t xml:space="preserve">Đảng viên khiếu nại
 kỷ luật </t>
  </si>
  <si>
    <t xml:space="preserve">Cấp giải quyết </t>
  </si>
  <si>
    <t>Vận dụng phương hướng,         phương châm thi hành kỷ luật</t>
  </si>
  <si>
    <t xml:space="preserve">            KIỂM TRA TÀI CHÍNH ĐẢNG (VỀ THU CHI NGÂN SÁCH VÀ SẢN XUẤT KINH DOANH)</t>
  </si>
  <si>
    <t>Biểu 19</t>
  </si>
  <si>
    <t>Tổ chức đảng 
được kiểm tra</t>
  </si>
  <si>
    <r>
      <t>Đảng viên có 
 vi phạm</t>
    </r>
    <r>
      <rPr>
        <i/>
        <sz val="8"/>
        <rFont val="Arial"/>
        <family val="2"/>
      </rPr>
      <t xml:space="preserve"> (ĐVT: đảng viên)</t>
    </r>
  </si>
  <si>
    <t>Tài chính của cấp ủy</t>
  </si>
  <si>
    <t>Tài chính của đơn vị hành chính</t>
  </si>
  <si>
    <t>Tài chính của đơn vị sự nghiệp</t>
  </si>
  <si>
    <t>Sản xuất kinh doanh</t>
  </si>
  <si>
    <t>Các nội dung khác</t>
  </si>
  <si>
    <t xml:space="preserve">Tổng số </t>
  </si>
  <si>
    <t>Chuyển cơ quan pháp luật xử lý</t>
  </si>
  <si>
    <t>Tham ô, thất thoát, lãng phí</t>
  </si>
  <si>
    <t>Chi sai chế độ</t>
  </si>
  <si>
    <t>Các vi phạm khác</t>
  </si>
  <si>
    <t>Xuất toán, thu hồi</t>
  </si>
  <si>
    <t>Hạch toán lại</t>
  </si>
  <si>
    <t>Văn phòng Trung ương</t>
  </si>
  <si>
    <t>Cơ quan tài chính tỉnh ủy và tương đương</t>
  </si>
  <si>
    <t>Doanh nghiệp của Đảng ở tỉnh ủy và tương đương</t>
  </si>
  <si>
    <t>Cơ quan tài chính huyện ủy  và tương đương</t>
  </si>
  <si>
    <t>Đảng ủy bộ phận, chi bộ trực thuộc</t>
  </si>
  <si>
    <t>KIỂM TRA TÀI CHÍNH ĐẢNG (VỀ VIỆC THU, NỘP, QUẢN LÝ VÀ SỬ DỤNG ĐẢNG PHÍ)</t>
  </si>
  <si>
    <t>Biểu 20</t>
  </si>
  <si>
    <t>Tổng số đảng viên được kiểm tra</t>
  </si>
  <si>
    <t>Số tổ chức đảng có vi phạm</t>
  </si>
  <si>
    <t>Đề nghị xử lý</t>
  </si>
  <si>
    <t>Thu thừa</t>
  </si>
  <si>
    <t>Tham ô, biển thủ</t>
  </si>
  <si>
    <t xml:space="preserve">Giao đơn vị xử lý </t>
  </si>
  <si>
    <t>Cơ quan tài chính huyện ủy và tương đương</t>
  </si>
  <si>
    <t>Biểu 21</t>
  </si>
  <si>
    <t>UBKT 
các cấp</t>
  </si>
  <si>
    <t>Tổng 
số</t>
  </si>
  <si>
    <t>Chức danh</t>
  </si>
  <si>
    <t>Kết quả đào tạo, bồi dưỡng</t>
  </si>
  <si>
    <t>Chủ nhiệm</t>
  </si>
  <si>
    <t>Phó Chủ nhiệm</t>
  </si>
  <si>
    <t>Ủy viên chuyên trách</t>
  </si>
  <si>
    <t>Ủy viên kiêm chức</t>
  </si>
  <si>
    <t>Công chức kiểm tra</t>
  </si>
  <si>
    <t>Khác</t>
  </si>
  <si>
    <t>KTVCC và tương đương</t>
  </si>
  <si>
    <t>KTV và tương đương</t>
  </si>
  <si>
    <t>Cán sự và tương đương</t>
  </si>
  <si>
    <t>Đại học</t>
  </si>
  <si>
    <t>Cử nhân, Cao cấp</t>
  </si>
  <si>
    <t>Trung cấp</t>
  </si>
  <si>
    <t>Tiến sỹ</t>
  </si>
  <si>
    <t>Cấp tỉnh</t>
  </si>
  <si>
    <t>Cấp huyện</t>
  </si>
  <si>
    <t>Lưu đơn</t>
  </si>
  <si>
    <t>TCĐ</t>
  </si>
  <si>
    <t>Tỉnh và tương đương</t>
  </si>
  <si>
    <t>Huyện và tương đương</t>
  </si>
  <si>
    <t>Cơ sở</t>
  </si>
  <si>
    <t>Nội dung</t>
  </si>
  <si>
    <t>Đơn phải giải quyết</t>
  </si>
  <si>
    <t>a</t>
  </si>
  <si>
    <t>b</t>
  </si>
  <si>
    <t>c</t>
  </si>
  <si>
    <t>d</t>
  </si>
  <si>
    <t>đ</t>
  </si>
  <si>
    <t>e</t>
  </si>
  <si>
    <t>g</t>
  </si>
  <si>
    <t>h</t>
  </si>
  <si>
    <t>i</t>
  </si>
  <si>
    <t>k</t>
  </si>
  <si>
    <t>m</t>
  </si>
  <si>
    <t>TT</t>
  </si>
  <si>
    <t xml:space="preserve">                   (Giám sát theo chuyên đề)</t>
  </si>
  <si>
    <t>Đảng ủy cơ sở, BTV đảng ủy cơ sở</t>
  </si>
  <si>
    <t xml:space="preserve"> KIỂM TRA TỔ CHỨC ĐẢNG KHI CÓ DẤU HIỆU VI PHẠM CỦA CẤP ỦY, BAN THƯỜNG VỤ CẤP ỦY</t>
  </si>
  <si>
    <t xml:space="preserve">                                   (Giám sát theo chuyên đề)</t>
  </si>
  <si>
    <t>Biểu 22</t>
  </si>
  <si>
    <t>Đảng ủy cơ sở, BTV Đảng ủy cơ sở</t>
  </si>
  <si>
    <t>Chi bộ, đảng bộ trực thuộc, Chi ủy</t>
  </si>
  <si>
    <t>Thu thiếu</t>
  </si>
  <si>
    <t>(ĐVT: đơn)</t>
  </si>
  <si>
    <t>Việc chấp hành Cương lĩnh chính trị, Điều lệ Đảng, chủ trương, nghị quyết, chỉ thị, quy định, quy chế, kết luận của Đảng</t>
  </si>
  <si>
    <t>Tổ chức đảng, đảng viên bị tố cáo do từng cấp quản lý</t>
  </si>
  <si>
    <t xml:space="preserve">Phân loại 
</t>
  </si>
  <si>
    <t>Việc chấp hành nguyên tắc tập trung dân chủ, quy chế làm việc, chế độ công tác; các nguyên tắc sinh hoạt của Đảng</t>
  </si>
  <si>
    <t>Đảng viên</t>
  </si>
  <si>
    <t>CỘNG</t>
  </si>
  <si>
    <t>Chi bộ, Chi ủy</t>
  </si>
  <si>
    <t>Khác (tiểu ban, hội đồng, tổ đảng...)</t>
  </si>
  <si>
    <t xml:space="preserve">Nguyên tắc, thủ tục, quy trình, thẩm quyền </t>
  </si>
  <si>
    <t>Đảng ủy, BTV đảng ủy cơ sở</t>
  </si>
  <si>
    <t>Biểu 23</t>
  </si>
  <si>
    <t>Biểu 01</t>
  </si>
  <si>
    <t>Biểu 02</t>
  </si>
  <si>
    <t>Biểu 03</t>
  </si>
  <si>
    <t>Biểu 04</t>
  </si>
  <si>
    <t>Biểu 05</t>
  </si>
  <si>
    <t>Biểu 06</t>
  </si>
  <si>
    <t>Biểu 07</t>
  </si>
  <si>
    <t>Biểu 08</t>
  </si>
  <si>
    <t>Biểu 09</t>
  </si>
  <si>
    <t>Biểu 24</t>
  </si>
  <si>
    <t>Biểu 25</t>
  </si>
  <si>
    <t>Biểu 26</t>
  </si>
  <si>
    <t>Giới tính</t>
  </si>
  <si>
    <t>Trình độ</t>
  </si>
  <si>
    <t>Nam</t>
  </si>
  <si>
    <t>Nữ</t>
  </si>
  <si>
    <t>Từ 51 đến 55</t>
  </si>
  <si>
    <t>Trong ngành</t>
  </si>
  <si>
    <t>Ngoài ngành</t>
  </si>
  <si>
    <t>Chức vụ</t>
  </si>
  <si>
    <t>Học vị</t>
  </si>
  <si>
    <t>Cùng cấp</t>
  </si>
  <si>
    <t>Khác cấp</t>
  </si>
  <si>
    <t>Cử nhân, kỹ sư, bác sỹ</t>
  </si>
  <si>
    <t>Thạc sĩ</t>
  </si>
  <si>
    <t>Tiến sĩ</t>
  </si>
  <si>
    <t>Chính trị - Hành chính</t>
  </si>
  <si>
    <t>Kinh tế</t>
  </si>
  <si>
    <t>Pháp luật</t>
  </si>
  <si>
    <t>Quốc phòng - An ninh</t>
  </si>
  <si>
    <t>Chuyển đi</t>
  </si>
  <si>
    <t>Chuyển đến</t>
  </si>
  <si>
    <t>Chuyển đi cấp trên</t>
  </si>
  <si>
    <t>Chuyển đi cấp dưới</t>
  </si>
  <si>
    <t>Cấp trên chuyển xuống</t>
  </si>
  <si>
    <t>Đi ngoài ngành</t>
  </si>
  <si>
    <t>Ngoài ngành đến</t>
  </si>
  <si>
    <t>Lên chức</t>
  </si>
  <si>
    <t>Độ tuổi</t>
  </si>
  <si>
    <t>Lý luận chính trị</t>
  </si>
  <si>
    <t>Chuyên môn</t>
  </si>
  <si>
    <t>Khác (ban chỉ đạo, tiểu ban, hội đồng...)</t>
  </si>
  <si>
    <t>KIỂM TRA ĐẢNG VIÊN KHI CÓ DẤU HIỆU VI PHẠM CỦA CẤP ỦY, BAN THƯỜNG VỤ CẤP ỦY VÀ CHI BỘ</t>
  </si>
  <si>
    <t>Khác (ban chỉ đạo, tiểu ban, hội đồng, tổ đảng,...)</t>
  </si>
  <si>
    <t>Việc chấp hành quy chế làm việc, nguyên tắc tập trung dân chủ, chế độ công tác</t>
  </si>
  <si>
    <t>Khác (ban chỉ đạo, tiểu ban, hội đồng,..)</t>
  </si>
  <si>
    <t>BTV đảng ủy cơ sở</t>
  </si>
  <si>
    <t>BTV đảng uỷ cơ sở</t>
  </si>
  <si>
    <t>KIỂM TRA ĐẢNG VIÊN KHI CÓ DẤU HIỆU VI PHẠM CỦA ỦY BAN KIỂM TRA CÁC CẤP</t>
  </si>
  <si>
    <t xml:space="preserve"> (Giám sát theo chuyên đề)</t>
  </si>
  <si>
    <t>GIÁM SÁT TỔ CHỨC ĐẢNG CỦA ỦY BAN KIỂM TRA CÁC CẤP</t>
  </si>
  <si>
    <t>Khác (ban chỉ đạo, tiểu ban, hội đồng, tổ đảng...)</t>
  </si>
  <si>
    <t>(ĐVT: Lượt giải quyết tố cáo Tổ chức đảng)</t>
  </si>
  <si>
    <t>Xuất toán, hạch toán lại</t>
  </si>
  <si>
    <t>Đơn không phải giải quyết</t>
  </si>
  <si>
    <t>Kết quả xử lý</t>
  </si>
  <si>
    <t>Ủy ban kiểm tra các cấp xử lý đơn thư</t>
  </si>
  <si>
    <t>Tổng số lượt tiếp đảng viên và công dân:</t>
  </si>
  <si>
    <t>Tổng số đơn thư</t>
  </si>
  <si>
    <t>(ĐVT: người)</t>
  </si>
  <si>
    <t>(ĐVT: Người)</t>
  </si>
  <si>
    <t>Tổng 
số cán bộ, công chức được cử đi đào tạo</t>
  </si>
  <si>
    <t>Quản lý nhà nước</t>
  </si>
  <si>
    <t>Lãnh đạo quản lý các cấp</t>
  </si>
  <si>
    <t>Quốc phòng và an ninh</t>
  </si>
  <si>
    <t>Nghiệp vụ kiểm tra</t>
  </si>
  <si>
    <t>Bồi dưỡng khác</t>
  </si>
  <si>
    <t>Cao đẳng</t>
  </si>
  <si>
    <t xml:space="preserve">Thạc sỹ </t>
  </si>
  <si>
    <t>Sơ cấp</t>
  </si>
  <si>
    <t>Ngạch CV</t>
  </si>
  <si>
    <t>Ngạch CVC</t>
  </si>
  <si>
    <t>Ngạch CVCC</t>
  </si>
  <si>
    <t>Cấp vụ và tương đương</t>
  </si>
  <si>
    <t>Cấp sở và tương đương</t>
  </si>
  <si>
    <t>Cấp phòng và tương đương</t>
  </si>
  <si>
    <t>Đối tượng 1</t>
  </si>
  <si>
    <t>Đối tượng 2</t>
  </si>
  <si>
    <t>Bồi dưỡng ngạch</t>
  </si>
  <si>
    <t>Bồi dưỡng chức danh CN, PCN</t>
  </si>
  <si>
    <t>Bồi dưỡng NV công tác KT, GS</t>
  </si>
  <si>
    <t>Tin học</t>
  </si>
  <si>
    <t>Ngoại ngữ</t>
  </si>
  <si>
    <t>Ngạch KTV</t>
  </si>
  <si>
    <t>Ngạch KTVC</t>
  </si>
  <si>
    <t>Ngạch KTVCC</t>
  </si>
  <si>
    <t>Trong công tác tham mưu, thực hiện quy định, chính sách</t>
  </si>
  <si>
    <t>Trong công tác chỉ đạo, hướng dẫn, kiểm tra tài chính cấp dưới</t>
  </si>
  <si>
    <t>Trong chi tiêu, quản lý tài chính</t>
  </si>
  <si>
    <t>Đảng uỷ cơ sở , BTV đảng ủy cơ sở</t>
  </si>
  <si>
    <t>Thành lập đoàn giải quyết tố cáo</t>
  </si>
  <si>
    <t>Kết thúc đơn, không giải quyết tố cáo</t>
  </si>
  <si>
    <t>KTVC hoặc tương đương</t>
  </si>
  <si>
    <t>Các CQ tham mưu, của Trung ương</t>
  </si>
  <si>
    <t xml:space="preserve">Các CQ tham mưu, của cấp ủy tỉnh 
và tương đương </t>
  </si>
  <si>
    <t>Việc thực hiện các kết luận, quyết định kiểm tra, giám sát và kỷ luật tổ chức  đảng, đảng viên vi phạm</t>
  </si>
  <si>
    <t>Cấp quản lý đảng viên</t>
  </si>
  <si>
    <t>Các CQ tham mưu, của  cấp ủy huyện và tương đương</t>
  </si>
  <si>
    <t>Đơn phục vụ công tác kiểm tra, giám sát</t>
  </si>
  <si>
    <t>Đảng uy bộ phận</t>
  </si>
  <si>
    <t xml:space="preserve">                Phó Bí thư</t>
  </si>
  <si>
    <r>
      <t xml:space="preserve">Số tiền vi phạm
</t>
    </r>
    <r>
      <rPr>
        <i/>
        <sz val="8"/>
        <rFont val="Arial"/>
        <family val="2"/>
      </rPr>
      <t>(ĐVT: Triệu đồng)</t>
    </r>
  </si>
  <si>
    <r>
      <t xml:space="preserve">Đề nghị xử lý
</t>
    </r>
    <r>
      <rPr>
        <i/>
        <sz val="8"/>
        <rFont val="Arial"/>
        <family val="2"/>
      </rPr>
      <t>(ĐVT: Triệu đồng)</t>
    </r>
  </si>
  <si>
    <t>Đơn vị dự toán ngân sách cấp dưới trực thuộc của Trung ương</t>
  </si>
  <si>
    <t>Đơn vị dự toán ngân sách cấp dưới trực thuộc của tỉnh ủy và tương đương</t>
  </si>
  <si>
    <t>1 - Tổng số đảng viên của đảng bộ</t>
  </si>
  <si>
    <t>2 - Số đảng viên là người dân tộc thiểu số bị thi hành kỷ luật</t>
  </si>
  <si>
    <t>Trong công tác hạch toán, kế toán</t>
  </si>
  <si>
    <t>Ngang chức, tương đương</t>
  </si>
  <si>
    <t>Sự nghiệp công lập</t>
  </si>
  <si>
    <t>Đảng ủy viên đảng ủy bộ phận</t>
  </si>
  <si>
    <t>Việc chấp hành nghị quyết, chỉ thị, quy định của Đảng, pháp luật của Nhà nước</t>
  </si>
  <si>
    <t>Việc chấp hành Cương lĩnh chính trị, Điều lệ Đảng, chủ trương,  nghị quyết, chỉ thị, quy định, quyết định, quy chế, kết luận, hướng dẫn của Đảng</t>
  </si>
  <si>
    <t>Việc chấp hành các nguyên tắc tổ chức và hoạt động của Đảng, giữ gìn đoàn kết nội bộ, quy chế làm việc, chế độ công tác, thực hiện dân chủ trong Đảng</t>
  </si>
  <si>
    <t>Việc lãnh đạo, chỉ đạo thực hành tiết kiệm; phòng, chống tham nhũng, lãng phí; quản lý, tèn luyện phẩm chất, đạo đức, lối sống của đảng viên</t>
  </si>
  <si>
    <t>Việc lãnh đạo, chỉ đạo các cơ quan bảo vệ pháp luật trong công tác điều tra, truy tố, xét xử, thi hành án</t>
  </si>
  <si>
    <t>Tư tưởng chính trị, đạo đức, lối sống, trách nhiệm nêu gương</t>
  </si>
  <si>
    <t>Tư tưởng chính trị, giữ gìn đạo đức, lối sống, trách nhiệm nêu gương</t>
  </si>
  <si>
    <t>Kiểm tra khi có DHVP</t>
  </si>
  <si>
    <t>Kiểm tra khi có DHVP của BTV cấp ủy và chi bộ</t>
  </si>
  <si>
    <t>Giải quyết tố cáo của cấp ủy các cấp</t>
  </si>
  <si>
    <t>Kiểm tra tài chính đảng (thu chi NSNN và SXKD)</t>
  </si>
  <si>
    <t>Đình chỉ sinh hoạt cấp ủy</t>
  </si>
  <si>
    <t>V</t>
  </si>
  <si>
    <t>Tham nhũng, tiêu cực, lãng phí</t>
  </si>
  <si>
    <t>Kiểm tra theo Điều 30 của ĐLĐ</t>
  </si>
  <si>
    <t>Đình chỉ sinh hoạt cấp ủy viên</t>
  </si>
  <si>
    <t>Đảng viên bị THKT từ nhiệm vụ</t>
  </si>
  <si>
    <t>Việc lãnh đạo, chỉ đạo và tổ chức thực hiện cải cách hành chính, cải cách tư pháp</t>
  </si>
  <si>
    <t>Việc thực hiện nhiệm vụ đảng viên, nhiệm vụ cấp ủy viên</t>
  </si>
  <si>
    <t>Việc thực hiện chức năng, nhiệm vụ, quyền hạn thuộc lĩnh vực phụ trách và những nội dung do cấp ủy giao</t>
  </si>
  <si>
    <t>Việc lãnh đạo, chỉ đạo thực hành tiết kiệm; phòng, chống tham nhũng, lãng phí; quản lý, rèn luyện phẩm chất, đạo đức, lối sống của đảng viên</t>
  </si>
  <si>
    <t>Việc thực hiện nhiệm vụ đảng viên, cấp ủy viên</t>
  </si>
  <si>
    <t>Tổ chức đảng bị THKL</t>
  </si>
  <si>
    <t>Bị THKT từ nhiệm vụ</t>
  </si>
  <si>
    <t>Cho rút đơn, không xem xét giải quyết</t>
  </si>
  <si>
    <t>(ĐVT: lượt đảng viên)</t>
  </si>
  <si>
    <t>Việc chấp hành Cương lĩnh chính trị, Điều lệ Đảng, chủ trương, nghị quyết, chỉ thị, quy định, quyết định, quy chế, kết luận của Đảng</t>
  </si>
  <si>
    <t>Việc chấp hành các nguyên tắc, tổ chức và hoạt động của của Đảng, giữ gìn đoàn kết nội bộ, quy chế làm việc, chế độ công tác, thực hiện dân chủ trong Đảng</t>
  </si>
  <si>
    <t>Quản lý, rèn luyện phẩm chất, đạo đức, lối sống của cán bộ, đảng viên</t>
  </si>
  <si>
    <t>Việc thực hành tiết kiệm, phòng, chống tham nhũng,  lãng phí, tiêu cực</t>
  </si>
  <si>
    <t>Việc chấp hành Cương lĩnh chính trị, Điều lệ Đảng, chủ trương, nghị quyết, chỉ thị, quy định, quyết định, quy chế, kết luận của Đảng, của cấp ủy cấp trên và cấp mình</t>
  </si>
  <si>
    <t>Thực hiện các nguyên tắc tổ chức và hoạt động của Đảng, quy chế làm việc, chế độ công tác</t>
  </si>
  <si>
    <t>Về tiêu chuẩn đảng viên, tiêu chuẩn cấp ủy viên</t>
  </si>
  <si>
    <t>Về thực hiện nhiêm vụ đảng viên, nhiệm vụ cấp ủy viên</t>
  </si>
  <si>
    <t>Giải quyết tố cáo</t>
  </si>
  <si>
    <t>Kiểm tra tài chính đảng (thu nộp, quản lý sử dụng ĐP)</t>
  </si>
  <si>
    <t>Bị THKL từ nhiệm vụ</t>
  </si>
  <si>
    <t>UBKT Đảng ủy cơ sở</t>
  </si>
  <si>
    <t>GIẢI QUYẾT TỐ CÁO ĐỐI VỚI ĐẢNG VIÊN CỦA ỦY BAN KIỂM TRA CÁC CẤP</t>
  </si>
  <si>
    <t>Về thực hiện chức trách, nhiệm vụ được giao</t>
  </si>
  <si>
    <t>Tổng số TCĐ bị tố cáo</t>
  </si>
  <si>
    <t>Kết luận giải quyết tố cáo</t>
  </si>
  <si>
    <t>Các nguyên tắc tổ chức và hoạt động của Đảng</t>
  </si>
  <si>
    <t>Đúng có vi phạm nhưng chưa đến mức phải kỷ luật</t>
  </si>
  <si>
    <t>TIẾP NHẬN, XỬ LÝ ĐƠN THƯ CỦA ỦY BAN KIỂM TRA CÁC CẤP</t>
  </si>
  <si>
    <t>Số TCĐ có vi phạm</t>
  </si>
  <si>
    <t>Số có vi phạm phải thi hành kỷ luật</t>
  </si>
  <si>
    <t>Tư tưởng chính trị, việc giữ gìn phẩm chất đạo đức, lối sống, trách nhiệm nêu gương</t>
  </si>
  <si>
    <t>Có vi phạm, khuyết điểm chưa đến mức phải kỷ luật</t>
  </si>
  <si>
    <t>Có vi phạm, khuyết điểm, chưa đến mức phải kỷ luật</t>
  </si>
  <si>
    <t>Số có vi phạm đã thi hành kỷ luật</t>
  </si>
  <si>
    <t xml:space="preserve">    (ĐVT: lượt giải quyết tố cáo đảng viên)</t>
  </si>
  <si>
    <t>Có vi phạm chưa đến mức phải kỷ luật</t>
  </si>
  <si>
    <t>BTV Đảng ủy cơ sở</t>
  </si>
  <si>
    <t xml:space="preserve">TÌNH HÌNH ĐÀO TẠO, BỒI DƯỠNG CÁN BỘ, CÔNG CHỨC LÀM CÔNG TÁC KIỂM TRA </t>
  </si>
  <si>
    <t>TÌNH HÌNH ĐỘI NGŨ CÁN BỘ NGÀNH KIỂM TRA CÁC CẤP</t>
  </si>
  <si>
    <t>Hướng dẫn, trả đơn; kết thúc tố cáo</t>
  </si>
  <si>
    <t>Chuyển đơn đến cơ quan có thẩm quyền</t>
  </si>
  <si>
    <t>Ủy viên chuyên trách</t>
  </si>
  <si>
    <t>Ủy viên kiêm chức</t>
  </si>
  <si>
    <t>Công chức kiểm tra</t>
  </si>
  <si>
    <t>Từ 30 tuổi trở xuống</t>
  </si>
  <si>
    <t>từ 31 đến 40</t>
  </si>
  <si>
    <t>từ 41 đến 50</t>
  </si>
  <si>
    <t>Từ 56 đến 60</t>
  </si>
  <si>
    <t>Trên 60 tuổi</t>
  </si>
  <si>
    <t>Đối tượng 3</t>
  </si>
  <si>
    <t>Đối tượng 4</t>
  </si>
  <si>
    <t>Cơ cấu ngạch</t>
  </si>
  <si>
    <t>Việc lãnh đạo, chỉ đạo, tổ chức thực hiện Cương lĩnh chính trị, Điều lệ Đảng, chủ trương, nghị quyết, chỉ thị, quy định, quyết định, quy chế, kết luận của Đảng, của cấp ủy cấp trên</t>
  </si>
  <si>
    <t>Việc ban hành và tổ chức thực hiện quy chế làm việc</t>
  </si>
  <si>
    <t>Kê khai tài sản, thu nhập cá nhân</t>
  </si>
  <si>
    <t xml:space="preserve"> Số TCĐ bị THKL trong mốc thời gian kiểm tra</t>
  </si>
  <si>
    <t>Tổng số tổ chức đảng</t>
  </si>
  <si>
    <t>Tổng số đảng viên</t>
  </si>
  <si>
    <t>Trong đó số ĐV có khiếu nại sau khi bị THKL</t>
  </si>
  <si>
    <t>Trong đó số TCĐ có khiếu nại sau khi bị THKL</t>
  </si>
  <si>
    <t>Số bị THKL không đúng thẩm quyền, nguyên tắc, thủ tục</t>
  </si>
  <si>
    <t>Số bị THKL không đúng hình thức; vi phạm đến mức kỷ luật mà không THKL; bị oan, sai</t>
  </si>
  <si>
    <t>Số không có chương trình, kế hoạch kiểm tra, giám sát</t>
  </si>
  <si>
    <t>Số chưa làm tốt công tác lãnh đạo, chỉ đạo thực hiện nhiệm vụ kiểm tra, giám sát</t>
  </si>
  <si>
    <t>Số chưa thực hiện nhiệm tốt nhiệm vụ kiểm tra, giám sát</t>
  </si>
  <si>
    <t>Số chưa làm tốt việc lãnh đạo, chỉ đạo, tổ chức hoạt động của UBKT</t>
  </si>
  <si>
    <t>Số chưa làm tốt việc lãnh đạo, chỉ đạo, xây dựng tổ chức bộ máy, đội ngũ cán bộ của cơ quan UBKT cấp dưới</t>
  </si>
  <si>
    <t>Xóa tên, cho rút</t>
  </si>
  <si>
    <t>Kiểm tra tài chính đảng  về thu chi NSNN và SXKD</t>
  </si>
  <si>
    <t>Kiểm tra tài chính đảng về thu nộp, quản lý sử dụng đảng phí</t>
  </si>
  <si>
    <r>
      <rPr>
        <vertAlign val="superscript"/>
        <sz val="9"/>
        <rFont val="Times New Roman"/>
        <family val="1"/>
      </rPr>
      <t xml:space="preserve">1 </t>
    </r>
    <r>
      <rPr>
        <sz val="9"/>
        <rFont val="Times New Roman"/>
        <family val="1"/>
      </rPr>
      <t>Theo Quy định số 65-QĐ/TW, ngày 28/4/2022 của Bộ Chính trị.</t>
    </r>
  </si>
  <si>
    <r>
      <rPr>
        <vertAlign val="superscript"/>
        <sz val="9"/>
        <rFont val="Times New Roman"/>
        <family val="1"/>
      </rPr>
      <t xml:space="preserve">2 </t>
    </r>
    <r>
      <rPr>
        <sz val="9"/>
        <rFont val="Times New Roman"/>
        <family val="1"/>
      </rPr>
      <t>Lĩnh vực có học vị cao nhất, nếu có nhiều học vị tương đương, thống kế học vị được cấp đầu tiên</t>
    </r>
  </si>
  <si>
    <r>
      <t>Luân chuyển trong kỳ</t>
    </r>
    <r>
      <rPr>
        <b/>
        <vertAlign val="superscript"/>
        <sz val="8"/>
        <color theme="1"/>
        <rFont val="Arial"/>
        <family val="2"/>
      </rPr>
      <t>1</t>
    </r>
  </si>
  <si>
    <r>
      <t>Lĩnh vực</t>
    </r>
    <r>
      <rPr>
        <b/>
        <i/>
        <vertAlign val="superscript"/>
        <sz val="8"/>
        <rFont val="Arial"/>
        <family val="2"/>
      </rPr>
      <t>2</t>
    </r>
  </si>
  <si>
    <t>Cử nhân chính trị trở lên, cao cấp</t>
  </si>
  <si>
    <t>Tư tưởng chính trị, giữ gìn đạo đức, lối sống và và trách nhiệm nêu gương</t>
  </si>
  <si>
    <t>Đảng uỷ cơ sở, BTV Đảng uỷ cơ sở</t>
  </si>
  <si>
    <t>Tài chính, ngân hàng, đầu tư,xây dựng, y tế, khoa học công nghệ</t>
  </si>
  <si>
    <t>Việc lãnh đạo, chỉ đạo thực hành tiết kiệm; phòng, chống tham nhũng, lãng phí, tiêu cực; quản lý, rèn luyện phẩm chất, đạo đức, lối sống của đảng viên</t>
  </si>
  <si>
    <t>Nhân viên</t>
  </si>
  <si>
    <t>Số đảng viên có vi phạm, khuyết điểm</t>
  </si>
  <si>
    <t>Vận dụng phương hướng, phương châm THKL</t>
  </si>
  <si>
    <t>Số vụ việc bị cấp kiểm tra rút hồ sơ để kiểm tra trực tiếp</t>
  </si>
  <si>
    <t>Số số vụ việc bị cấp kiểm tra yêu cầu: kiểm điểm; kiểm tra; giám sát</t>
  </si>
  <si>
    <t>Số vụ việc bị cấp kiểm tra yêu cầu xem xét thi hành kỷ luật</t>
  </si>
  <si>
    <t>Số vụ việc bị cấp kiểm tra yêu cầu hoàn thành kiểm tra, giám sát</t>
  </si>
  <si>
    <t>Tố đúng, có vi phạm chưa đến mức phải kỷ luật</t>
  </si>
  <si>
    <t>Cho rút đơn, không xem xét, giải quyết</t>
  </si>
  <si>
    <t>Tố đúng, có vi phạm nhưng chưa đến mức phải kỷ luật</t>
  </si>
  <si>
    <t>Có vi phạm nhưng chưa đến mức phải kỷ luật</t>
  </si>
  <si>
    <t>Khoa học kỹ thuật</t>
  </si>
  <si>
    <t>khoa học công nghệ</t>
  </si>
  <si>
    <t>Khác (từ đề nghị của TCĐ, UBKT cấp dưới, từ chỉ đạo của cấp trên giao...)</t>
  </si>
  <si>
    <t xml:space="preserve"> ỦY BAN KIỂM TRA CÁC CẤP KIỂM TRA TỔ CHỨC ĐẢNG, ỦY BAN KIỂM TRA CẤP DƯỚI THỰC HIỆN NHIỆM VỤ KIỂM TRA, GIÁM SÁT</t>
  </si>
  <si>
    <t>Không xem xét giải quyết</t>
  </si>
  <si>
    <t>Không xem xét, giải quyết</t>
  </si>
  <si>
    <t>Đảng ủy cơ sở, BTV Đảng ủy 
cơ sở</t>
  </si>
  <si>
    <t>Việc chấp hành nghị quyết, chỉ thị, quy định, kết luận của Đảng; chính sách, pháp luật của
Nhà nước</t>
  </si>
  <si>
    <t>Việc lãnh đạo, chỉ đạo và tổ chức thực hiện cải cách hành chính, cải cách
tư pháp</t>
  </si>
  <si>
    <t>BCS đảng, đảng đoàn cấp tỉnh và
tương đương</t>
  </si>
  <si>
    <t>Tỉnh ủy, BTV tỉnh ủy và 
tương đương</t>
  </si>
  <si>
    <t>Tiêu chuẩn đảng viên, tiêu chuẩn
cấp ủy viên</t>
  </si>
  <si>
    <t xml:space="preserve">Các CQ tham mưu của cấp ủy tỉnh và
tương đương </t>
  </si>
  <si>
    <t>Khác (Ban Chỉ đạo, tiểu ban, hội đồng,
tổ đảng...)</t>
  </si>
  <si>
    <t>Số tổ chức đảng có vi phạm,
khuyết điểm</t>
  </si>
  <si>
    <t>Việc chấp hành các nguyên tắc tổ chức và hoạt động của Đảng, giữ gìn đoàn kết nội bộ, quy chế làm việc, chế độ công tác, thực hiện dân chủ
trong Đảng</t>
  </si>
  <si>
    <t>Tỉnh ủy, BTV tỉnh uỷ và
tương đương</t>
  </si>
  <si>
    <t>Việc chấp hành Cương lĩnh chính trị, Điều lệ Đảng, chủ trương,  nghị quyết, chỉ thị, quy định, quyết định, quy chế, kết luận, hướng dẫn
của Đảng</t>
  </si>
  <si>
    <t>Việc chấp hành chính sách, pháp luật của
Nhà nước</t>
  </si>
  <si>
    <t>Kiểm tra khi có DHVP của BTV cấp ủy và
chi bộ</t>
  </si>
  <si>
    <t>BCHTW, Bộ Chính trị,
Ban Bí thư</t>
  </si>
  <si>
    <t>Cho rút đơn, không xem xét
giải quyết</t>
  </si>
  <si>
    <t>Khác (ban chỉ đạo, tiểu ban, hội đồng,
tổ đảng,...)</t>
  </si>
  <si>
    <t xml:space="preserve">UBKT huyện uỷ và
tương đương </t>
  </si>
  <si>
    <t>Kê khai tài sản, thu nhập
cá nhân</t>
  </si>
  <si>
    <t>UBKT huyện uỷ và 
tương ương</t>
  </si>
  <si>
    <t>Cấp kiểm tra
(tổ chức đảng)</t>
  </si>
  <si>
    <t>Số đảng viên có vi phạm,
khuyết điểm</t>
  </si>
  <si>
    <t>Tỉnh ủy, BTV, thường trực tỉnh ủy và
tương đương</t>
  </si>
  <si>
    <t>Khác (ban chỉ đạo, tiểu ban, hội đồng,
tổ đảng...)</t>
  </si>
  <si>
    <t>Việc ban hành các văn bản có dấu hiệu trái với chủ trương, đường lối, nghị quyết của Đảng, pháp luật
Nhà nước</t>
  </si>
  <si>
    <t>Khác (từ đề nghị của TCĐ cấp dưới, từ chỉ đạo của cấp trên giao...)</t>
  </si>
  <si>
    <t>UBKT huyện uỷ và
tương đương</t>
  </si>
  <si>
    <t>Hình thức
kỷ luật</t>
  </si>
  <si>
    <t>Tổng số tổ chức đảng
bị thi hành kỷ luật</t>
  </si>
  <si>
    <t>Việc chấp hành Cương lĩnh chính trị, Điều lệ Đảng, chủ trương, nghị quyết, chỉ thị, quy định, quyết định, quy chế, kết luận, hướng dẫn
của Đảng</t>
  </si>
  <si>
    <t>Huyện uỷ, BTV, Thường trực huyện uỷ và
tương đương</t>
  </si>
  <si>
    <t>Các CQ tham mưu của cấp ủy tỉnh và tương đương</t>
  </si>
  <si>
    <t>Các CQ tham mưu của cấp ủy huyện và
tương đương</t>
  </si>
  <si>
    <t>UBKT tỉnh uỷ và
tương đương</t>
  </si>
  <si>
    <t>Về phẩm chất đạo đức, lối sống và trách nhiệm
nêu gương</t>
  </si>
  <si>
    <t>Đất đai, tài nguyên,
 khoáng sản, nhà ở,
môi trường</t>
  </si>
  <si>
    <t>Tổng số tổ chức đảng bị tố cáo
đã giải quyết xong</t>
  </si>
  <si>
    <t>Việc thực hành tiết kiệm, phòng,  chống tham nhũng, lãng phí,
tiêu cực</t>
  </si>
  <si>
    <t>Tổng số đã giải quyết xong</t>
  </si>
  <si>
    <t>Nguyên tắc, thủ tục, quy trình,
thẩm quyền</t>
  </si>
  <si>
    <t>Doanh nghiệp của Đảng ở
Trung ương</t>
  </si>
  <si>
    <t>Tỉnh ủy, BTV tỉnh ủy và
tương đương</t>
  </si>
  <si>
    <t>Huyện ủy, BTV huyện ủy và
tương đương</t>
  </si>
  <si>
    <t>Xây dựng cơ bản, sửa chữa,
mua sắm tài sản</t>
  </si>
  <si>
    <t>Để ngoài sổ sách,
sai chế độ</t>
  </si>
  <si>
    <t>Thu hồi, yêu cầu
bồi thường</t>
  </si>
  <si>
    <r>
      <t xml:space="preserve">Cấp kiểm tra </t>
    </r>
    <r>
      <rPr>
        <i/>
        <sz val="11"/>
        <rFont val="Arial"/>
        <family val="2"/>
      </rPr>
      <t>(ĐVT: TCĐ)</t>
    </r>
  </si>
  <si>
    <r>
      <t xml:space="preserve">Nội dung kiểm tra
</t>
    </r>
    <r>
      <rPr>
        <i/>
        <sz val="11"/>
        <rFont val="Arial"/>
        <family val="2"/>
      </rPr>
      <t>(ĐVT: TCĐ)</t>
    </r>
  </si>
  <si>
    <t>Số có vi phạm nhưng chưa đến mức phải
kỷ luật</t>
  </si>
  <si>
    <t>Cơ quan tài chính tỉnh ủy và
tương đương</t>
  </si>
  <si>
    <t>Tổng số tổ chức đảng được
kiểm tra</t>
  </si>
  <si>
    <t>Đúng có vi phạm chưa đến mức phải
kỷ luật</t>
  </si>
  <si>
    <t>Đại học (chuyên ngành công tác
kiểm tra)</t>
  </si>
  <si>
    <t xml:space="preserve">Các CQ tham mưu, của cấp ủy tỉnh và tương đương </t>
  </si>
  <si>
    <t xml:space="preserve">ỦY BAN KIỂM TRA CÁC CẤP KIỂM TRA VIỆC THI HÀNH KỶ LUẬT CỦA TỔ CHỨC ĐẢNG CẤP DƯỚI </t>
  </si>
  <si>
    <r>
      <t>Cấp kiểm tra</t>
    </r>
    <r>
      <rPr>
        <i/>
        <sz val="9"/>
        <rFont val="Arial"/>
        <family val="2"/>
      </rPr>
      <t xml:space="preserve"> (ĐVT: đảng viên)</t>
    </r>
  </si>
  <si>
    <r>
      <t>Cấp kiểm tra</t>
    </r>
    <r>
      <rPr>
        <i/>
        <sz val="9"/>
        <rFont val="Arial"/>
        <family val="2"/>
      </rPr>
      <t xml:space="preserve"> (ĐVT: TCĐ)</t>
    </r>
  </si>
  <si>
    <r>
      <t>Số tiền vi phạm</t>
    </r>
    <r>
      <rPr>
        <b/>
        <i/>
        <sz val="9"/>
        <rFont val="Arial"/>
        <family val="2"/>
      </rPr>
      <t xml:space="preserve"> </t>
    </r>
    <r>
      <rPr>
        <i/>
        <sz val="9"/>
        <rFont val="Arial"/>
        <family val="2"/>
      </rPr>
      <t>(ĐVT: triệu đồng)</t>
    </r>
  </si>
  <si>
    <r>
      <t xml:space="preserve">Đảng viên có 
vi phạm </t>
    </r>
    <r>
      <rPr>
        <i/>
        <sz val="9"/>
        <rFont val="Arial"/>
        <family val="2"/>
      </rPr>
      <t>(ĐVT: đảng viên)</t>
    </r>
    <r>
      <rPr>
        <b/>
        <sz val="9"/>
        <rFont val="Arial"/>
        <family val="2"/>
      </rPr>
      <t xml:space="preserve"> </t>
    </r>
  </si>
  <si>
    <t xml:space="preserve"> </t>
  </si>
  <si>
    <t>Cộng (I + II + III + IV)</t>
  </si>
  <si>
    <t>STT</t>
  </si>
  <si>
    <t>Tên biểu</t>
  </si>
  <si>
    <t>Đường dẫn</t>
  </si>
  <si>
    <t>DANH SÁCH CÁC BIỂU THỐNG KÊ</t>
  </si>
  <si>
    <t>Kiểm tra tổ chức đảng cấp dưới theo Điều 30 Điều lệ Đảng</t>
  </si>
  <si>
    <t>Kiểm tra đảng viên theo Điều 30 Điều lệ Đảng</t>
  </si>
  <si>
    <t>Kiểm tra tổ chức đảng khi có dấu hiệu vi phạm của cấp uỷ, ban thường vụ cấp uỷ</t>
  </si>
  <si>
    <t>Kiểm tra đảng viên khi có dấu hiệu vi phạm của cấp uỷ, ban thường vụ cấp uỷ và chi bộ</t>
  </si>
  <si>
    <t>Giám sát đảng viên theo Điều 30 Điều lệ Đảng</t>
  </si>
  <si>
    <t>Giám sát tổ chức đảng theo Điều 30 Điều lệ Đảng</t>
  </si>
  <si>
    <t>Thi hành kỷ luật đảng viên của cấp uỷ các cấp và chi bộ</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</si>
  <si>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</si>
  <si>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</si>
  <si>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</si>
  <si>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</si>
  <si>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</si>
  <si>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</si>
  <si>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</si>
  <si>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</si>
  <si>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</si>
  <si>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</si>
  <si>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</si>
  <si>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</si>
  <si>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</si>
  <si>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</si>
  <si>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</si>
  <si>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</si>
  <si>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</si>
  <si>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</si>
  <si>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</si>
  <si>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</si>
  <si>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</si>
  <si>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</si>
  <si>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</si>
  <si>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</si>
  <si>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B25</t>
  </si>
  <si>
    <t>B26</t>
  </si>
  <si>
    <t>Giải quyết khiếu nại kỷ luật đảng viên của cấp uỷ các cấp</t>
  </si>
  <si>
    <t>Giải quyết khiếu nại kỷ luật tổ chức đảng của cấp uỷ các cấp</t>
  </si>
  <si>
    <t>Kiểm tra đảng viên khi có dấu hiệu vi phạm của uỷ ban kiểm tra các cấp</t>
  </si>
  <si>
    <t>Kiểm tra tổ chức đảng khi có dấu hiệu vi phạm của uỷ ban kiểm tra các cấp</t>
  </si>
  <si>
    <t>Uỷ ban kiểm tra các cấp kiểm tra tổ chức đảng, uỷ ban kiểm tra cấp dưới thực hiện nhiệm vụ kiểm tra, giám sát</t>
  </si>
  <si>
    <t>Uỷ ban kiểm tra các cấp kiểm tra việc thi hành kỷ luật của tổ chức đảng cấp dưới</t>
  </si>
  <si>
    <t>Giám sát đảng viên của uỷ ban kiểm tra các cấp</t>
  </si>
  <si>
    <t>Giám sát tổ chức đảng của uỷ ban kiểm tra các cấp</t>
  </si>
  <si>
    <t>Thi hành kỷ luật đảng viên của uỷ ban kiểm tra các cấp</t>
  </si>
  <si>
    <t>Giải quyết tố cáo đảng viên của uỷ ban kiểm tra các cấp</t>
  </si>
  <si>
    <t>Giải quyết tố cáo tổ chức đảng của uỷ ban kiểm tra các cấp</t>
  </si>
  <si>
    <t>Giải quyết khiếu nại kỷ luật đảng viên của uỷ ban kiểm tra các cấp</t>
  </si>
  <si>
    <t>Kiểm tra tài chính (về thu chi ngân sách và sản xuất kinh doanh)</t>
  </si>
  <si>
    <t>Kiểm tra tài chính đảng (về thu, nộp, quản lý và sử dụng đảng phí)</t>
  </si>
  <si>
    <t>Tiếp nhận, xử lý đơn thư của uỷ ban kiểm tra các cấp</t>
  </si>
  <si>
    <t>Tình hình đội ngũ cán bộ ngành kiểm tra các cấp</t>
  </si>
  <si>
    <t>Tình hình đào tạo, bồi dưỡng cán bộ, công chức làm công tác kiểm tra</t>
  </si>
  <si>
    <t>Thi hành kỷ luật tổ chức đảng của uỷ ban kiểm tra các cấp</t>
  </si>
  <si>
    <t>Số đã thi hành kỷ luật</t>
  </si>
  <si>
    <t>Trong đó: Số có vi phạm đến mức phải kỷ luật</t>
  </si>
  <si>
    <t>Kết luận: Số có vi phạm</t>
  </si>
  <si>
    <t>Số đảng viên được xác minh, tài sản, thu nhập</t>
  </si>
  <si>
    <t>Số đảng viên có nghĩa vụ kê khai tài sản, thu nhập thuộc thẩm quyền quản lý</t>
  </si>
  <si>
    <t>Biểu dọc</t>
  </si>
  <si>
    <t xml:space="preserve">                Xóa kỷ luật</t>
  </si>
  <si>
    <t xml:space="preserve">                Giảm mức kỷ luật</t>
  </si>
  <si>
    <t>Trong đó: Tăng mức kỷ luật</t>
  </si>
  <si>
    <t>Thay đổi mức kỷ luật</t>
  </si>
  <si>
    <t>Giữ nguyên mức kỷ luật</t>
  </si>
  <si>
    <t>Khiếu nại kỷ luật tổ chức đảng</t>
  </si>
  <si>
    <t>Khiếu nại kỷ luật đảng viên</t>
  </si>
  <si>
    <t>Kiểm tra khi có dấu hiệu vi phạm</t>
  </si>
  <si>
    <t>Xử lý khác đối với đảng viên</t>
  </si>
  <si>
    <t xml:space="preserve">                    Đã thi hành kỷ luật</t>
  </si>
  <si>
    <t xml:space="preserve">                     Phải thi hành kỷ luật</t>
  </si>
  <si>
    <t xml:space="preserve">     Trong đó: Đúng, có vi phạm</t>
  </si>
  <si>
    <t xml:space="preserve">             Tố đúng và đúng một phần</t>
  </si>
  <si>
    <t xml:space="preserve">             Tố sai</t>
  </si>
  <si>
    <t>Kết luận: Chưa có cơ sở kết luận</t>
  </si>
  <si>
    <t>Là cấp ủy viên các cấp</t>
  </si>
  <si>
    <t xml:space="preserve">                 Đã thi hành kỷ luật</t>
  </si>
  <si>
    <t xml:space="preserve">                 Phải thi hành kỷ luật</t>
  </si>
  <si>
    <t>Các CQ tham mưu của TW</t>
  </si>
  <si>
    <t>KIỂM TRA, GIÁM SÁT CỦA CẤP ỦY CÁC CẤP VÀ CHI BỘ</t>
  </si>
  <si>
    <t>Tổng cộng</t>
  </si>
  <si>
    <t>CHUYỂN THỂ BIỂU NGANG THÀNH BIỂU DỌC THÁNG</t>
  </si>
  <si>
    <t>Nhiệm vụ</t>
  </si>
  <si>
    <t>Kiểm tra theo Điều 30 Điều lệ Đảng</t>
  </si>
  <si>
    <t>aa</t>
  </si>
  <si>
    <t>Số đảng viên được kiểm tra</t>
  </si>
  <si>
    <t>ab</t>
  </si>
  <si>
    <t>ac</t>
  </si>
  <si>
    <t xml:space="preserve">    Kết luận: Thực hiện tốt</t>
  </si>
  <si>
    <t>ad</t>
  </si>
  <si>
    <t xml:space="preserve">           Thực hiện chưa tốt</t>
  </si>
  <si>
    <t>ađ</t>
  </si>
  <si>
    <t>Trong đó: Có vi phạm, khuyết điểm</t>
  </si>
  <si>
    <t>ae</t>
  </si>
  <si>
    <t>ag</t>
  </si>
  <si>
    <t>ah</t>
  </si>
  <si>
    <t>Số tổ chức đảng cấp dưới được kiểm tra</t>
  </si>
  <si>
    <t>ai</t>
  </si>
  <si>
    <t>Kết luận: Thực hiện tốt</t>
  </si>
  <si>
    <t>ak</t>
  </si>
  <si>
    <t>al</t>
  </si>
  <si>
    <t>am</t>
  </si>
  <si>
    <t>an</t>
  </si>
  <si>
    <t>ba</t>
  </si>
  <si>
    <t>bb</t>
  </si>
  <si>
    <t>bc</t>
  </si>
  <si>
    <t>Kết luận: Đảng viên có vi phạm</t>
  </si>
  <si>
    <t>bd</t>
  </si>
  <si>
    <t>bđ</t>
  </si>
  <si>
    <t>be</t>
  </si>
  <si>
    <t>bg</t>
  </si>
  <si>
    <t>Số tổ chức đảng được kiểm tra</t>
  </si>
  <si>
    <t>bh</t>
  </si>
  <si>
    <t>Kết luận: Tổ chức đảng có vi phạm</t>
  </si>
  <si>
    <t>bi</t>
  </si>
  <si>
    <t>bk</t>
  </si>
  <si>
    <t>Giám sát chuyên đề</t>
  </si>
  <si>
    <t>ca</t>
  </si>
  <si>
    <t>Số đảng viên được giám sát</t>
  </si>
  <si>
    <t>cb</t>
  </si>
  <si>
    <t>cc</t>
  </si>
  <si>
    <t>Kết luận: Số thực hiện tốt</t>
  </si>
  <si>
    <t>cd</t>
  </si>
  <si>
    <t>Số có vi phạm, khuyết điểm</t>
  </si>
  <si>
    <t>cđ</t>
  </si>
  <si>
    <t>Số chuyển kiểm tra khi có dấu hiệu vi phạm</t>
  </si>
  <si>
    <t>ce</t>
  </si>
  <si>
    <t>Số tổ chức đảng được giám sát</t>
  </si>
  <si>
    <t>cg</t>
  </si>
  <si>
    <t>ch</t>
  </si>
  <si>
    <t>ci</t>
  </si>
  <si>
    <t>Thi hành kỷ luật</t>
  </si>
  <si>
    <t>da</t>
  </si>
  <si>
    <t>Số đảng viên bị thi hành kỷ luật</t>
  </si>
  <si>
    <t>db</t>
  </si>
  <si>
    <t>dc</t>
  </si>
  <si>
    <t>Hình thức kỷ luật: Khiển trách</t>
  </si>
  <si>
    <t>dd</t>
  </si>
  <si>
    <t xml:space="preserve">                           Cảnh cáo</t>
  </si>
  <si>
    <t>dđ</t>
  </si>
  <si>
    <t xml:space="preserve">                           Cách chức</t>
  </si>
  <si>
    <t>de</t>
  </si>
  <si>
    <t xml:space="preserve">                           Khai trừ</t>
  </si>
  <si>
    <t>dg</t>
  </si>
  <si>
    <t>dh</t>
  </si>
  <si>
    <t>di</t>
  </si>
  <si>
    <t>dk</t>
  </si>
  <si>
    <t>dl</t>
  </si>
  <si>
    <t>dm</t>
  </si>
  <si>
    <t>dn</t>
  </si>
  <si>
    <t>Số tổ chức đảng bị thi hành kỷ luật</t>
  </si>
  <si>
    <t>do</t>
  </si>
  <si>
    <t>dp</t>
  </si>
  <si>
    <t xml:space="preserve">                            Cảnh cáo</t>
  </si>
  <si>
    <t>dq</t>
  </si>
  <si>
    <t xml:space="preserve">                            Giải tán</t>
  </si>
  <si>
    <t>đa</t>
  </si>
  <si>
    <t>Số giải quyết tố cáo đảng viên</t>
  </si>
  <si>
    <t>đb</t>
  </si>
  <si>
    <t>đc</t>
  </si>
  <si>
    <t>đd</t>
  </si>
  <si>
    <t>đđ</t>
  </si>
  <si>
    <t>đe</t>
  </si>
  <si>
    <t>đg</t>
  </si>
  <si>
    <t>đh</t>
  </si>
  <si>
    <t>Số giải quyết tố cáo tổ chức đảng</t>
  </si>
  <si>
    <t>đi</t>
  </si>
  <si>
    <t>đk</t>
  </si>
  <si>
    <t>đl</t>
  </si>
  <si>
    <t>đm</t>
  </si>
  <si>
    <t>đn</t>
  </si>
  <si>
    <t>đo</t>
  </si>
  <si>
    <t>Giải quyết khiếu nại kỷ luật Đảng</t>
  </si>
  <si>
    <t>ea</t>
  </si>
  <si>
    <t>Số giải quyết khiếu nại kỷ luật đảng viên</t>
  </si>
  <si>
    <t>eb</t>
  </si>
  <si>
    <t>Kết quả: Giữ nguyên mức kỷ luật</t>
  </si>
  <si>
    <t>ec</t>
  </si>
  <si>
    <t>ed</t>
  </si>
  <si>
    <t>eđ</t>
  </si>
  <si>
    <t>ee</t>
  </si>
  <si>
    <t>eg</t>
  </si>
  <si>
    <t>Số giải quyết khiếu nại kỷ luật tổ chức đảng</t>
  </si>
  <si>
    <t>eh</t>
  </si>
  <si>
    <t>ei</t>
  </si>
  <si>
    <t>ek</t>
  </si>
  <si>
    <t>el</t>
  </si>
  <si>
    <t>em</t>
  </si>
  <si>
    <t>KIỂM TRA, GIÁM SÁT CỦA UBKT CÁC CẤP</t>
  </si>
  <si>
    <t>ga</t>
  </si>
  <si>
    <t>gb</t>
  </si>
  <si>
    <t>gc</t>
  </si>
  <si>
    <t>gd</t>
  </si>
  <si>
    <t>Đến mức phải kỷ luật</t>
  </si>
  <si>
    <t>gđ</t>
  </si>
  <si>
    <t>ge</t>
  </si>
  <si>
    <t>gh</t>
  </si>
  <si>
    <t>gi</t>
  </si>
  <si>
    <t>gk</t>
  </si>
  <si>
    <t>gl</t>
  </si>
  <si>
    <t>Kiểm tra thực hiện nhiệm vụ kiểm tra, giám sát của TCĐ và UBKT cấp dưới</t>
  </si>
  <si>
    <t>ha</t>
  </si>
  <si>
    <t>Kết luận: Số không có chương trình, kế hoạch kiểm tra, giám sát</t>
  </si>
  <si>
    <t>hb</t>
  </si>
  <si>
    <t>hc</t>
  </si>
  <si>
    <t>Số chưa thực hiện tốt nhiệm vụ kiểm tra, giám sát</t>
  </si>
  <si>
    <t>hd</t>
  </si>
  <si>
    <t>hđ</t>
  </si>
  <si>
    <t>he</t>
  </si>
  <si>
    <t>hg</t>
  </si>
  <si>
    <t>Số vụ việc bị cấp kiểm tra yêu cầu: kiểm điểm; kiểm tra; giám sát</t>
  </si>
  <si>
    <t>hh</t>
  </si>
  <si>
    <t>hi</t>
  </si>
  <si>
    <t>Tổng số tổ chức đảng cấp dưới được kiểm tra việc thi hành kỷ luật</t>
  </si>
  <si>
    <t>ia</t>
  </si>
  <si>
    <t>Số đảng viên bị kỷ luật trong mốc thời gian kiểm tra</t>
  </si>
  <si>
    <t>ib</t>
  </si>
  <si>
    <t>Số tổ chức đảng bị kỷ luật trong mốc thời gian kiểm tra</t>
  </si>
  <si>
    <t>ic</t>
  </si>
  <si>
    <t>Kết luận: Số làm tốt công tác thi hành kỷ luật</t>
  </si>
  <si>
    <t>id</t>
  </si>
  <si>
    <t>Số chưa làm tốt công tác thi hành kỷ luật</t>
  </si>
  <si>
    <t>iđ</t>
  </si>
  <si>
    <t>Số đảng viên bị kiến nghị tăng hình thức kỷ luật</t>
  </si>
  <si>
    <t>ie</t>
  </si>
  <si>
    <t>Số tổ chức đảng bị kiến nghị tăng hình thức kỷ luật</t>
  </si>
  <si>
    <t>ig</t>
  </si>
  <si>
    <t>Số đảng viên được kiến nghị giảm hình thức kỷ luật</t>
  </si>
  <si>
    <t>ih</t>
  </si>
  <si>
    <t>Số tổ chức đảng được kiến nghị giảm hình thức kỷ luật</t>
  </si>
  <si>
    <t>ik</t>
  </si>
  <si>
    <t>Số đảng viên được kiến nghị xóa kỷ luật</t>
  </si>
  <si>
    <t>il</t>
  </si>
  <si>
    <t>Số tổ chức đảng được kiến nghị xóa kỷ luật</t>
  </si>
  <si>
    <t>ka</t>
  </si>
  <si>
    <t>kb</t>
  </si>
  <si>
    <t>kc</t>
  </si>
  <si>
    <t>Kết  luận: Số có vi phạm, khuyết điểm</t>
  </si>
  <si>
    <t>kd</t>
  </si>
  <si>
    <t>kđ</t>
  </si>
  <si>
    <t>ke</t>
  </si>
  <si>
    <t>Kết luận: Số có vi phạm, khuyết điểm</t>
  </si>
  <si>
    <t>kg</t>
  </si>
  <si>
    <t>l</t>
  </si>
  <si>
    <t>la</t>
  </si>
  <si>
    <t>lb</t>
  </si>
  <si>
    <t>lc</t>
  </si>
  <si>
    <t>ld</t>
  </si>
  <si>
    <t>lđ</t>
  </si>
  <si>
    <t>le</t>
  </si>
  <si>
    <t>lg</t>
  </si>
  <si>
    <t>lh</t>
  </si>
  <si>
    <t>li</t>
  </si>
  <si>
    <t>lk</t>
  </si>
  <si>
    <t>lm</t>
  </si>
  <si>
    <t>ln</t>
  </si>
  <si>
    <t>lo</t>
  </si>
  <si>
    <t>lp</t>
  </si>
  <si>
    <t>ma</t>
  </si>
  <si>
    <t>mb</t>
  </si>
  <si>
    <t>mc</t>
  </si>
  <si>
    <t>md</t>
  </si>
  <si>
    <t>mđ</t>
  </si>
  <si>
    <t>me</t>
  </si>
  <si>
    <t>mg</t>
  </si>
  <si>
    <t>mh</t>
  </si>
  <si>
    <t>mi</t>
  </si>
  <si>
    <t>mk</t>
  </si>
  <si>
    <t>mm</t>
  </si>
  <si>
    <t>mn</t>
  </si>
  <si>
    <t>mo</t>
  </si>
  <si>
    <t>mp</t>
  </si>
  <si>
    <t>n</t>
  </si>
  <si>
    <t>Giải quyết khiếu nại kỷ luật đảng</t>
  </si>
  <si>
    <t>na</t>
  </si>
  <si>
    <t>nb</t>
  </si>
  <si>
    <t>nc</t>
  </si>
  <si>
    <t>nd</t>
  </si>
  <si>
    <t>nđ</t>
  </si>
  <si>
    <t>Giảm mức kỷ luật</t>
  </si>
  <si>
    <t>ne</t>
  </si>
  <si>
    <t>ng</t>
  </si>
  <si>
    <t>nh</t>
  </si>
  <si>
    <t>ni</t>
  </si>
  <si>
    <t>nk</t>
  </si>
  <si>
    <t>nl</t>
  </si>
  <si>
    <t>nm</t>
  </si>
  <si>
    <t>o</t>
  </si>
  <si>
    <t>Kiểm tra tài chính đảng về thu chi ngân sách và sản xuất kinh doanh</t>
  </si>
  <si>
    <t>oa</t>
  </si>
  <si>
    <t>ob</t>
  </si>
  <si>
    <t>Trong đó: Số tổ chức đảng có vi phạm đến mức phải kỷ luật</t>
  </si>
  <si>
    <t>oc</t>
  </si>
  <si>
    <t>Số đảng viên có vi phạm, khuyết điểm đến mức phải kỷ luật</t>
  </si>
  <si>
    <t>od</t>
  </si>
  <si>
    <t>Số chuyển cơ quan pháp luật xử lý</t>
  </si>
  <si>
    <t>p</t>
  </si>
  <si>
    <t>Kiểm tra tài chính đảng về việc thu, nộp, quản lý và sử dụng đảng phí</t>
  </si>
  <si>
    <t>pa</t>
  </si>
  <si>
    <t>pb</t>
  </si>
  <si>
    <t>Số đảng viên có vi phạm đến mức phải kỷ luật</t>
  </si>
  <si>
    <t>pc</t>
  </si>
  <si>
    <t>pd</t>
  </si>
  <si>
    <t xml:space="preserve"> Số tổ chức đảng có vi phạm đến mức phải kỷ luật</t>
  </si>
  <si>
    <t>pđ</t>
  </si>
  <si>
    <t>Tổng số tiền vi phạm</t>
  </si>
  <si>
    <t>q</t>
  </si>
  <si>
    <t>Tiếp nhận, xử lý đơn thư phản ánh, tố cáo</t>
  </si>
  <si>
    <t>qa</t>
  </si>
  <si>
    <t>Số đơn thư phản ánh về đảng viên</t>
  </si>
  <si>
    <t>qb</t>
  </si>
  <si>
    <t>Số đảng viên bị phản ánh đã thành lập đoàn giải quyết</t>
  </si>
  <si>
    <t>qc</t>
  </si>
  <si>
    <t>Số đơn thư phản ánh về tổ chức đảng</t>
  </si>
  <si>
    <t>qd</t>
  </si>
  <si>
    <t>Số tổ chức đã bị phán ánh đã thành lập đoàn giải quyết</t>
  </si>
  <si>
    <t>r</t>
  </si>
  <si>
    <t>Xác minh tài sản, thu nhập theo Quyết định 56-QĐ/TW của Bộ Chính trị</t>
  </si>
  <si>
    <t>ra</t>
  </si>
  <si>
    <t>rb</t>
  </si>
  <si>
    <t>rc</t>
  </si>
  <si>
    <t>Về nguyên tắc tổ chức và sinh hoạt đảng</t>
  </si>
  <si>
    <r>
      <t>Số liệu lấy thêm</t>
    </r>
    <r>
      <rPr>
        <sz val="10"/>
        <rFont val="Arial"/>
        <family val="2"/>
      </rPr>
      <t>:</t>
    </r>
  </si>
  <si>
    <t>Cộng</t>
  </si>
  <si>
    <t>Biểu dọc hằng tháng</t>
  </si>
  <si>
    <t>DOCT</t>
  </si>
  <si>
    <t>A</t>
  </si>
  <si>
    <t>B</t>
  </si>
  <si>
    <t>C</t>
  </si>
  <si>
    <t>D</t>
  </si>
  <si>
    <t>TỈNH ỦY/ THÀNH ỦY/ ĐẢNG ỦY…</t>
  </si>
  <si>
    <t>ĐẢNG CỘNG SẢN VIỆT NAM</t>
  </si>
  <si>
    <t>THỐNG KÊ ĐẢNG VIÊN MỚI KẾT NẠP</t>
  </si>
  <si>
    <t>(Kèm theo Báo cáo số …… - BC/TU ngày……. của Ban Thường vụ Tỉnh/Thành ủy….)</t>
  </si>
  <si>
    <t>Biểu số 1</t>
  </si>
  <si>
    <t>Chỉ tiêu</t>
  </si>
  <si>
    <t>Ghi chú</t>
  </si>
  <si>
    <t>Số lượng</t>
  </si>
  <si>
    <t>Trong đó:</t>
  </si>
  <si>
    <t>-</t>
  </si>
  <si>
    <t>Kết nạp lại</t>
  </si>
  <si>
    <t>Phụ nữ</t>
  </si>
  <si>
    <t>Dân tộc thiểu số</t>
  </si>
  <si>
    <t>Tôn giáo</t>
  </si>
  <si>
    <t>Cán bộ, công chức</t>
  </si>
  <si>
    <t>Nông dân</t>
  </si>
  <si>
    <t>Công dân thường trú ở khu phố</t>
  </si>
  <si>
    <t>Công nhân:</t>
  </si>
  <si>
    <t>+ Trong doanh nghiệp Nhà nước</t>
  </si>
  <si>
    <t>+ Trong doanh nghiệp ngoài khu vực Nhà nước</t>
  </si>
  <si>
    <t>Người làm việc trong đơn vị sự nghiệp công lập</t>
  </si>
  <si>
    <t>Sỹ quan, chiến sỹ QĐND</t>
  </si>
  <si>
    <t>Sỹ quan, chiến sỹ CAND</t>
  </si>
  <si>
    <t>Sinh viên, học sinh</t>
  </si>
  <si>
    <t>Nguồn giới thiệu</t>
  </si>
  <si>
    <t>Do ĐTNCSHCM giới thiệu</t>
  </si>
  <si>
    <t>Do Công đoàn giới thiệu</t>
  </si>
  <si>
    <t>Tuổi đời</t>
  </si>
  <si>
    <t>Từ 18 - 30</t>
  </si>
  <si>
    <t>Từ 31 - 40</t>
  </si>
  <si>
    <t>Từ 41 -50</t>
  </si>
  <si>
    <t>Từ 51 tuổi trở lên</t>
  </si>
  <si>
    <t>Tuổi bình quân</t>
  </si>
  <si>
    <t>Trình độ học vấn</t>
  </si>
  <si>
    <t>Biết đọc, biết viết</t>
  </si>
  <si>
    <t>Tiểu học</t>
  </si>
  <si>
    <t xml:space="preserve">Trung học cơ sở </t>
  </si>
  <si>
    <t xml:space="preserve">Trung học phổ thông </t>
  </si>
  <si>
    <t>Trình độ chuyên môn</t>
  </si>
  <si>
    <t>Trung cấp</t>
  </si>
  <si>
    <t>Cao đẳng</t>
  </si>
  <si>
    <t>Đại học</t>
  </si>
  <si>
    <t>Thạc sỹ</t>
  </si>
  <si>
    <t>Người lập biểu</t>
  </si>
  <si>
    <t>(số điện thoại liên hệ)</t>
  </si>
  <si>
    <t>01/01/2021 đến
31/12/2023</t>
  </si>
  <si>
    <t>01/01/2021 đến
30/6/2025</t>
  </si>
  <si>
    <t>..., ngày     tháng    năm 2023</t>
  </si>
  <si>
    <t>THỐNG KÊ TÌNH HÌNH TĂNG, GIẢM ĐẢNG VIÊN
TỪ NĂM 2010 ĐẾN NĂM 2024</t>
  </si>
  <si>
    <t>Biểu số 2</t>
  </si>
  <si>
    <t xml:space="preserve">Số TT </t>
  </si>
  <si>
    <t>Tiêu chí</t>
  </si>
  <si>
    <t>Tính đến 31/12/2010</t>
  </si>
  <si>
    <t>Tính đến 31/12/2020</t>
  </si>
  <si>
    <t>Tính đến 31/12/2023</t>
  </si>
  <si>
    <t xml:space="preserve"> Tổng số đảng viên đầu kỳ</t>
  </si>
  <si>
    <t xml:space="preserve"> Tăng trong kỳ </t>
  </si>
  <si>
    <t xml:space="preserve"> Kết nạp </t>
  </si>
  <si>
    <t xml:space="preserve"> Phục hồi đảng tịch </t>
  </si>
  <si>
    <t xml:space="preserve"> Giảm trong kỳ </t>
  </si>
  <si>
    <t xml:space="preserve"> Từ trần </t>
  </si>
  <si>
    <t xml:space="preserve"> Khai trừ </t>
  </si>
  <si>
    <t xml:space="preserve"> Xoá tên </t>
  </si>
  <si>
    <t xml:space="preserve"> Trong đó: Đảng viên dự bị </t>
  </si>
  <si>
    <t xml:space="preserve"> Xin ra khỏi Đảng </t>
  </si>
  <si>
    <t>Tổng số đảng viên cuối kỳ</t>
  </si>
  <si>
    <t>THỐNG KÊ ĐỘI NGŨ ĐẢNG VIÊN</t>
  </si>
  <si>
    <t>Biểu số 3</t>
  </si>
  <si>
    <t>Thời điểm</t>
  </si>
  <si>
    <t>01/01/2011</t>
  </si>
  <si>
    <t>01/01/2021</t>
  </si>
  <si>
    <t>01/01/2024</t>
  </si>
  <si>
    <t>Dự bị</t>
  </si>
  <si>
    <t>Đoàn viên ĐTNCSHCM</t>
  </si>
  <si>
    <t>Công nhân</t>
  </si>
  <si>
    <t>Trí thức</t>
  </si>
  <si>
    <t>Chủ doanh nghiệp tư nhân</t>
  </si>
  <si>
    <t>Trong DN ngoài KV Nhà nước</t>
  </si>
  <si>
    <t>Quân nhân xuất ngũ</t>
  </si>
  <si>
    <t xml:space="preserve">Có QH hôn nhân với người nước ngoài </t>
  </si>
  <si>
    <t>Không sinh hoạt thường xuyên do làm ăn xa</t>
  </si>
  <si>
    <t xml:space="preserve">Được miễn công tác và sinh hoạt đảng </t>
  </si>
  <si>
    <t>Dưới 70 tuổi</t>
  </si>
  <si>
    <t>Từ 70 đến dưới 75 tuổi</t>
  </si>
  <si>
    <t>Từ 75 đến dưới 80 tuổi</t>
  </si>
  <si>
    <t>Trên 80 tuổi</t>
  </si>
  <si>
    <t>18 đến 30 tuổi</t>
  </si>
  <si>
    <t>31 đến 40 tuổi</t>
  </si>
  <si>
    <t>41 đến 50 tuổi</t>
  </si>
  <si>
    <t>51 đến 60 tuổi</t>
  </si>
  <si>
    <t>61 tuổi trở lên</t>
  </si>
  <si>
    <t>Biết chữ Quốc ngữ</t>
  </si>
  <si>
    <t>Công nhân kỹ thuật, nhân viên, chưa qua đào tạo</t>
  </si>
  <si>
    <t>Trình độ lý luận chính trị</t>
  </si>
  <si>
    <t>Sơ cấp, chưa qua đào tạo</t>
  </si>
  <si>
    <t>Cao cấp, cử nhân</t>
  </si>
  <si>
    <t>Loại hình</t>
  </si>
  <si>
    <t>Công an</t>
  </si>
  <si>
    <t>THỐNG KÊ CÁC TỔ CHỨC CƠ SỞ ĐẢNG</t>
  </si>
  <si>
    <t>Biểu số 5</t>
  </si>
  <si>
    <t>Xã</t>
  </si>
  <si>
    <t>Phường</t>
  </si>
  <si>
    <t>Thị trấn</t>
  </si>
  <si>
    <t>Cơ quan Đảng, chính quyền, MTTQ, tổ chức CT-XH</t>
  </si>
  <si>
    <t>Đơn vị
sự nghiệp</t>
  </si>
  <si>
    <t>Quân đội</t>
  </si>
  <si>
    <t>Doanh nghiệp và hợp tác xã</t>
  </si>
  <si>
    <t>Ngoài nước</t>
  </si>
  <si>
    <t xml:space="preserve"> Công lập</t>
  </si>
  <si>
    <t>Ngoài công lập</t>
  </si>
  <si>
    <t>Doanh nghiệp có vốn
Nhà nước</t>
  </si>
  <si>
    <t>Doanh nghiệp không có vốn Nhà nước</t>
  </si>
  <si>
    <t>Hợp tác xã</t>
  </si>
  <si>
    <t xml:space="preserve"> Nhà nước nắm giữ 100% vốn điều lệ</t>
  </si>
  <si>
    <t xml:space="preserve"> Nhà nước nắm giữ từ 50% vốn điều lệ trở lên</t>
  </si>
  <si>
    <t xml:space="preserve"> Nhà nước nắm giữ dưới 50% vốn điều lệ</t>
  </si>
  <si>
    <t xml:space="preserve"> Công ty Cổ phần</t>
  </si>
  <si>
    <t xml:space="preserve"> Doanh nghiệp tư nhân</t>
  </si>
  <si>
    <t xml:space="preserve"> Công ty trách nhiệm hữu hạn</t>
  </si>
  <si>
    <t xml:space="preserve"> Công ty hợp danh</t>
  </si>
  <si>
    <t>DN có vốn nước ngoài</t>
  </si>
  <si>
    <t>Đảng bộ cơ sở</t>
  </si>
  <si>
    <t>1.1</t>
  </si>
  <si>
    <t>Chia theo số lượng đảng viên</t>
  </si>
  <si>
    <t>Dưới 30 đảng viên</t>
  </si>
  <si>
    <t>Từ 30 đến 49 đảng viên</t>
  </si>
  <si>
    <t>Từ 50 đến 99 đảng viên</t>
  </si>
  <si>
    <t>Từ 100 đến 149 đảng viên</t>
  </si>
  <si>
    <t>Từ 150 đến 199 đảng viên</t>
  </si>
  <si>
    <t>Từ 200 đảng viên trở lên</t>
  </si>
  <si>
    <t>1.2</t>
  </si>
  <si>
    <t>Số đảng bộ mà đảng ủy được giao, ủy quyền</t>
  </si>
  <si>
    <t xml:space="preserve"> - ĐBCS mà đảng ủy được giao quyền cấp trên cơ sở</t>
  </si>
  <si>
    <t xml:space="preserve"> - ĐBCS mà đảng ủy được thí điểm giao một số quyền cấp trên cơ sở</t>
  </si>
  <si>
    <t xml:space="preserve"> - ĐBCS mà đảng ủy được ủy quyền kết nạp, khai trừ đảng viên</t>
  </si>
  <si>
    <t>Chi bộ cơ sở</t>
  </si>
  <si>
    <t>Đảng bộ bộ phận trực thuộc đảng ủy cơ sở</t>
  </si>
  <si>
    <t>Số chi bộ trực thuộc đảng ủy bộ phận</t>
  </si>
  <si>
    <t>Số lượng đảng viên</t>
  </si>
  <si>
    <t>Chi bộ trực thuộc đảng ủy cơ sở</t>
  </si>
  <si>
    <t>Chi bộ có từ 03 đến 05 đảng viên</t>
  </si>
  <si>
    <t>Chi bộ có từ 06 đến 09 đảng viên</t>
  </si>
  <si>
    <t>Chi bộ có từ 10 đến dưới 30 đảng viên</t>
  </si>
  <si>
    <t>Chi bộ có từ 30 đến 100 đảng viên</t>
  </si>
  <si>
    <t>Chi bộ có trên 100 đảng viên</t>
  </si>
  <si>
    <t>Số chi bộ đông đảng viên chia thành nhiều tổ đảng</t>
  </si>
  <si>
    <t>2010-2015</t>
  </si>
  <si>
    <t>2015-2020</t>
  </si>
  <si>
    <t>THỐNG KÊ KHEN THƯỞNG TỔ CHỨC ĐẢNG VÀ ĐẢNG VIÊN</t>
  </si>
  <si>
    <t>Biểu số 11</t>
  </si>
  <si>
    <t>Khen thưởng tổ chức đảng và đảng viên</t>
  </si>
  <si>
    <t xml:space="preserve">Khen thưởng tổ chức đảng </t>
  </si>
  <si>
    <t>Số tổ chức đảng cấp trên trực tiếp cơ sở được khen, chia ra:</t>
  </si>
  <si>
    <t>- Tặng cờ</t>
  </si>
  <si>
    <t>- Tặng bằng khen</t>
  </si>
  <si>
    <t>Số tổ chức cơ sở đảng được khen, chia ra:</t>
  </si>
  <si>
    <t>- Tặng giấy khen</t>
  </si>
  <si>
    <t>Số đảng bộ bộ phận trực thuộc đảng ủy cơ sở được khen, chia ra:</t>
  </si>
  <si>
    <t>Số chi bộ bộ phận trực thuộc đảng bộ cơ sở được khen, chia ra:</t>
  </si>
  <si>
    <t>Số đảng viên được khen, chia ra:</t>
  </si>
  <si>
    <t>Tặng huy hiệu Đảng</t>
  </si>
  <si>
    <t>- Huy hiệu Đảng 30 năm</t>
  </si>
  <si>
    <t>- Huy hiệu Đảng 40 năm</t>
  </si>
  <si>
    <t>- Huy hiệu Đảng 45 năm</t>
  </si>
  <si>
    <t>- Huy hiệu Đảng 50 năm</t>
  </si>
  <si>
    <t>- Huy hiệu Đảng 55 năm</t>
  </si>
  <si>
    <t>- Huy hiệu Đảng 60 năm</t>
  </si>
  <si>
    <t>- Huy hiệu Đảng 65 năm</t>
  </si>
  <si>
    <t>- Huy hiệu Đảng 70 năm</t>
  </si>
  <si>
    <t>- Huy hiệu Đảng 75 năm</t>
  </si>
  <si>
    <t>- Huy hiệu Đảng 80 năm</t>
  </si>
  <si>
    <t>- Huy hiệu Đảng 85 năm</t>
  </si>
  <si>
    <t>- Huy hiệu Đảng 90 năm</t>
  </si>
  <si>
    <t>Tính đến 30/6/2025</t>
  </si>
  <si>
    <t>30/6/2025</t>
  </si>
  <si>
    <t>31/12/2020-31/12/2023</t>
  </si>
  <si>
    <t>31/12/2020-30/6/2025</t>
  </si>
  <si>
    <t>Lưu ý: Ngoài số liệu báo cáo từ năm 31/12/2010 đến 31/12/2023 theo biểu mẫu trên, các cấp ủy trực thuộc TW tiếp tục cập nhật, báo cáo Tiểu Ban số liệu thống kê thời điểm 31/12/2024 và thời điểm 30/6/2025.</t>
  </si>
  <si>
    <t>01/01/2011 đến 31/12/2020</t>
  </si>
  <si>
    <t>Lưu ý: Ngoài số liệu báo cáo từ 01/01/2011 đến 31/12/2023 theo biểu mẫu trên, các cấp ủy trực thuộc TW tiếp tục cập nhật, báo cáo Tiểu Ban số liệu thống kê thời điểm 31/12/2024 và thời điểm 30/6/2025.</t>
  </si>
  <si>
    <t>2019</t>
  </si>
  <si>
    <t>2020</t>
  </si>
</sst>
</file>

<file path=xl/styles.xml><?xml version="1.0" encoding="utf-8"?>
<styleSheet xmlns="http://schemas.openxmlformats.org/spreadsheetml/2006/main">
  <numFmts count="10">
    <numFmt numFmtId="44" formatCode="_-* #,##0.00\ &quot;₫&quot;_-;\-* #,##0.00\ &quot;₫&quot;_-;_-* &quot;-&quot;??\ &quot;₫&quot;_-;_-@_-"/>
    <numFmt numFmtId="164" formatCode="_(&quot;$&quot;* #,##0.00_);_(&quot;$&quot;* \(#,##0.00\);_(&quot;$&quot;* &quot;-&quot;??_);_(@_)"/>
    <numFmt numFmtId="165" formatCode="_(* #,##0.00_);_(* \(#,##0.00\);_(* &quot;-&quot;??_);_(@_)"/>
    <numFmt numFmtId="166" formatCode="_-* #,##0.00_-;\-* #,##0.00_-;_-* &quot;-&quot;??_-;_-@_-"/>
    <numFmt numFmtId="167" formatCode="0;[Red]0"/>
    <numFmt numFmtId="168" formatCode="#,##0;[Red]#,##0"/>
    <numFmt numFmtId="169" formatCode="_-* #,##0_-;\-* #,##0_-;_-* &quot;-&quot;??_-;_-@_-"/>
    <numFmt numFmtId="170" formatCode="_(* #,##0_);_(* \(#,##0\);_(* &quot;-&quot;??_);_(@_)"/>
    <numFmt numFmtId="171" formatCode="[$-409]General"/>
    <numFmt numFmtId="172" formatCode="#,###"/>
  </numFmts>
  <fonts count="11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4"/>
      <name val="Arial"/>
      <family val="2"/>
    </font>
    <font>
      <b/>
      <sz val="8"/>
      <name val="Arial"/>
      <family val="2"/>
    </font>
    <font>
      <i/>
      <sz val="10"/>
      <name val="Arial"/>
      <family val="2"/>
    </font>
    <font>
      <i/>
      <sz val="8"/>
      <name val="Arial"/>
      <family val="2"/>
    </font>
    <font>
      <sz val="12"/>
      <name val="Arial"/>
      <family val="2"/>
    </font>
    <font>
      <b/>
      <sz val="11"/>
      <name val="Arial"/>
      <family val="2"/>
    </font>
    <font>
      <b/>
      <sz val="10"/>
      <name val="Arial"/>
      <family val="2"/>
    </font>
    <font>
      <b/>
      <sz val="9"/>
      <name val="Arial"/>
      <family val="2"/>
    </font>
    <font>
      <sz val="8"/>
      <name val="Arial"/>
      <family val="2"/>
    </font>
    <font>
      <b/>
      <i/>
      <sz val="8"/>
      <name val="Arial"/>
      <family val="2"/>
    </font>
    <font>
      <sz val="9"/>
      <name val="Arial"/>
      <family val="2"/>
    </font>
    <font>
      <i/>
      <sz val="9"/>
      <name val="Arial"/>
      <family val="2"/>
    </font>
    <font>
      <sz val="8"/>
      <color indexed="10"/>
      <name val="Arial"/>
      <family val="2"/>
    </font>
    <font>
      <b/>
      <sz val="8"/>
      <color indexed="10"/>
      <name val="Arial"/>
      <family val="2"/>
    </font>
    <font>
      <b/>
      <sz val="10"/>
      <name val="Times New Roman"/>
      <family val="1"/>
    </font>
    <font>
      <sz val="7"/>
      <name val="Arial"/>
      <family val="2"/>
    </font>
    <font>
      <b/>
      <sz val="14"/>
      <name val="Times New Roman"/>
      <family val="1"/>
    </font>
    <font>
      <b/>
      <sz val="7"/>
      <name val="Arial"/>
      <family val="2"/>
    </font>
    <font>
      <b/>
      <i/>
      <sz val="7"/>
      <name val="Arial"/>
      <family val="2"/>
    </font>
    <font>
      <sz val="11"/>
      <name val="Arial"/>
      <family val="2"/>
    </font>
    <font>
      <sz val="13"/>
      <name val="Arial"/>
      <family val="2"/>
    </font>
    <font>
      <sz val="14"/>
      <color indexed="10"/>
      <name val="Arial"/>
      <family val="2"/>
    </font>
    <font>
      <sz val="11"/>
      <color indexed="10"/>
      <name val="Arial"/>
      <family val="2"/>
    </font>
    <font>
      <sz val="12"/>
      <color indexed="10"/>
      <name val="Arial"/>
      <family val="2"/>
    </font>
    <font>
      <b/>
      <i/>
      <sz val="10"/>
      <name val="Arial"/>
      <family val="2"/>
    </font>
    <font>
      <b/>
      <sz val="13"/>
      <name val="Arial"/>
      <family val="2"/>
    </font>
    <font>
      <b/>
      <sz val="8.6"/>
      <name val="Arial"/>
      <family val="2"/>
    </font>
    <font>
      <b/>
      <i/>
      <sz val="9"/>
      <name val="Arial"/>
      <family val="2"/>
    </font>
    <font>
      <u/>
      <sz val="10"/>
      <name val="Arial"/>
      <family val="2"/>
    </font>
    <font>
      <b/>
      <sz val="9"/>
      <color indexed="10"/>
      <name val="Arial"/>
      <family val="2"/>
    </font>
    <font>
      <sz val="12"/>
      <name val="Times New Roman"/>
      <family val="1"/>
    </font>
    <font>
      <sz val="10"/>
      <name val="Arial"/>
      <family val="2"/>
    </font>
    <font>
      <i/>
      <sz val="11"/>
      <name val="Arial"/>
      <family val="2"/>
    </font>
    <font>
      <sz val="13"/>
      <name val="Times New Roman"/>
      <family val="1"/>
    </font>
    <font>
      <sz val="13"/>
      <color rgb="FFFF0000"/>
      <name val="Times New Roman"/>
      <family val="1"/>
    </font>
    <font>
      <sz val="9"/>
      <name val="Times New Roman"/>
      <family val="1"/>
    </font>
    <font>
      <b/>
      <sz val="9"/>
      <name val="Times New Roman"/>
      <family val="1"/>
    </font>
    <font>
      <vertAlign val="superscript"/>
      <sz val="9"/>
      <name val="Times New Roman"/>
      <family val="1"/>
    </font>
    <font>
      <sz val="8"/>
      <color theme="1"/>
      <name val="Arial"/>
      <family val="2"/>
    </font>
    <font>
      <b/>
      <sz val="8"/>
      <color theme="1"/>
      <name val="Arial"/>
      <family val="2"/>
    </font>
    <font>
      <b/>
      <vertAlign val="superscript"/>
      <sz val="8"/>
      <color theme="1"/>
      <name val="Arial"/>
      <family val="2"/>
    </font>
    <font>
      <b/>
      <i/>
      <vertAlign val="superscript"/>
      <sz val="8"/>
      <name val="Arial"/>
      <family val="2"/>
    </font>
    <font>
      <sz val="8"/>
      <name val="Times New Roman"/>
      <family val="1"/>
    </font>
    <font>
      <b/>
      <sz val="8"/>
      <name val="Times New Roman"/>
      <family val="1"/>
    </font>
    <font>
      <i/>
      <sz val="8"/>
      <name val="Times New Roman"/>
      <family val="1"/>
    </font>
    <font>
      <sz val="8"/>
      <color indexed="10"/>
      <name val="Times New Roman"/>
      <family val="1"/>
    </font>
    <font>
      <b/>
      <sz val="8"/>
      <color indexed="10"/>
      <name val="Times New Roman"/>
      <family val="1"/>
    </font>
    <font>
      <b/>
      <sz val="12"/>
      <name val="Times New Roman"/>
      <family val="1"/>
    </font>
    <font>
      <b/>
      <sz val="11"/>
      <name val="Times New Roman"/>
      <family val="1"/>
    </font>
    <font>
      <i/>
      <sz val="9"/>
      <name val="Times New Roman"/>
      <family val="1"/>
    </font>
    <font>
      <i/>
      <sz val="7"/>
      <name val="Times New Roman"/>
      <family val="1"/>
    </font>
    <font>
      <i/>
      <sz val="10"/>
      <name val="Times New Roman"/>
      <family val="1"/>
    </font>
    <font>
      <i/>
      <sz val="12"/>
      <name val="Times New Roman"/>
      <family val="1"/>
    </font>
    <font>
      <sz val="8"/>
      <color rgb="FFFF0000"/>
      <name val="Arial"/>
      <family val="2"/>
    </font>
    <font>
      <sz val="10"/>
      <name val="Times New Roman"/>
      <family val="1"/>
    </font>
    <font>
      <b/>
      <sz val="13"/>
      <name val="Times New Roman"/>
      <family val="1"/>
    </font>
    <font>
      <b/>
      <sz val="8"/>
      <color rgb="FFFF0000"/>
      <name val="Arial"/>
      <family val="2"/>
    </font>
    <font>
      <b/>
      <sz val="12"/>
      <color rgb="FFFF0000"/>
      <name val="Arial"/>
      <family val="2"/>
    </font>
    <font>
      <sz val="12"/>
      <color rgb="FFFF0000"/>
      <name val="Arial"/>
      <family val="2"/>
    </font>
    <font>
      <b/>
      <sz val="10"/>
      <color rgb="FFFF0000"/>
      <name val="Arial"/>
      <family val="2"/>
    </font>
    <font>
      <b/>
      <sz val="7"/>
      <color indexed="10"/>
      <name val="Arial"/>
      <family val="2"/>
    </font>
    <font>
      <b/>
      <sz val="10"/>
      <color indexed="10"/>
      <name val="Arial"/>
      <family val="2"/>
    </font>
    <font>
      <b/>
      <sz val="7"/>
      <color rgb="FFFF0000"/>
      <name val="Arial"/>
      <family val="2"/>
    </font>
    <font>
      <b/>
      <sz val="8"/>
      <color rgb="FFFF0000"/>
      <name val="Times New Roman"/>
      <family val="1"/>
    </font>
    <font>
      <b/>
      <sz val="9"/>
      <color rgb="FFFF0000"/>
      <name val="Arial"/>
      <family val="2"/>
    </font>
    <font>
      <sz val="12"/>
      <color rgb="FFC00000"/>
      <name val="Arial"/>
      <family val="2"/>
    </font>
    <font>
      <sz val="8"/>
      <color rgb="FFC00000"/>
      <name val="Arial"/>
      <family val="2"/>
    </font>
    <font>
      <i/>
      <sz val="9"/>
      <color rgb="FFC00000"/>
      <name val="Arial"/>
      <family val="2"/>
    </font>
    <font>
      <sz val="9"/>
      <color rgb="FFC00000"/>
      <name val="Arial"/>
      <family val="2"/>
    </font>
    <font>
      <b/>
      <sz val="8"/>
      <color rgb="FFC00000"/>
      <name val="Arial"/>
      <family val="2"/>
    </font>
    <font>
      <b/>
      <i/>
      <sz val="8"/>
      <color rgb="FFFF0000"/>
      <name val="Arial"/>
      <family val="2"/>
    </font>
    <font>
      <b/>
      <sz val="11"/>
      <color rgb="FFFF0000"/>
      <name val="Arial"/>
      <family val="2"/>
    </font>
    <font>
      <b/>
      <i/>
      <sz val="9"/>
      <color rgb="FFFF0000"/>
      <name val="Arial"/>
      <family val="2"/>
    </font>
    <font>
      <i/>
      <sz val="7"/>
      <name val="Arial"/>
      <family val="2"/>
    </font>
    <font>
      <sz val="14"/>
      <name val="Times New Roman"/>
      <family val="1"/>
    </font>
    <font>
      <u/>
      <sz val="10"/>
      <color theme="10"/>
      <name val="Arial"/>
      <family val="2"/>
    </font>
    <font>
      <b/>
      <u/>
      <sz val="14"/>
      <color rgb="FF0070C0"/>
      <name val="Times New Roman"/>
      <family val="1"/>
    </font>
    <font>
      <b/>
      <i/>
      <sz val="14"/>
      <name val="Times New Roman"/>
      <family val="1"/>
    </font>
    <font>
      <b/>
      <i/>
      <sz val="9"/>
      <name val="Times New Roman"/>
      <family val="1"/>
    </font>
    <font>
      <i/>
      <sz val="14"/>
      <name val="Times New Roman"/>
      <family val="1"/>
    </font>
    <font>
      <b/>
      <u/>
      <sz val="14"/>
      <color theme="10"/>
      <name val="Times New Roman"/>
      <family val="1"/>
    </font>
    <font>
      <b/>
      <sz val="14"/>
      <color rgb="FFFF0000"/>
      <name val="Times New Roman"/>
      <family val="1"/>
    </font>
    <font>
      <b/>
      <sz val="12"/>
      <color rgb="FFFF0000"/>
      <name val="Times New Roman"/>
      <family val="1"/>
    </font>
    <font>
      <b/>
      <sz val="13"/>
      <color rgb="FFFF0000"/>
      <name val="Times New Roman"/>
      <family val="1"/>
    </font>
    <font>
      <b/>
      <u/>
      <sz val="14"/>
      <name val="Times New Roman"/>
      <family val="1"/>
    </font>
    <font>
      <b/>
      <sz val="13"/>
      <color theme="1"/>
      <name val="Times New Roman"/>
      <family val="1"/>
    </font>
    <font>
      <b/>
      <sz val="12"/>
      <color theme="1"/>
      <name val="Times New Roman"/>
      <family val="1"/>
    </font>
    <font>
      <b/>
      <sz val="14"/>
      <color theme="1"/>
      <name val="Times New Roman"/>
      <family val="1"/>
    </font>
    <font>
      <sz val="14"/>
      <color theme="1"/>
      <name val="Times New Roman"/>
      <family val="1"/>
    </font>
    <font>
      <b/>
      <sz val="10"/>
      <color theme="1"/>
      <name val="Times New Roman"/>
      <family val="1"/>
    </font>
    <font>
      <sz val="10"/>
      <color theme="1"/>
      <name val="Times New Roman"/>
      <family val="1"/>
    </font>
    <font>
      <sz val="13"/>
      <color theme="1"/>
      <name val="Times New Roman"/>
      <family val="1"/>
    </font>
    <font>
      <i/>
      <sz val="13"/>
      <color theme="1"/>
      <name val="Times New Roman"/>
      <family val="1"/>
    </font>
    <font>
      <sz val="14"/>
      <color theme="1"/>
      <name val="Calibri"/>
      <family val="2"/>
      <scheme val="minor"/>
    </font>
    <font>
      <i/>
      <sz val="12"/>
      <color theme="1"/>
      <name val="Times New Roman"/>
      <family val="1"/>
    </font>
    <font>
      <sz val="12"/>
      <color theme="1"/>
      <name val="Times New Roman"/>
      <family val="1"/>
    </font>
    <font>
      <sz val="11"/>
      <color indexed="8"/>
      <name val="Calibri"/>
      <family val="2"/>
    </font>
    <font>
      <b/>
      <i/>
      <sz val="12"/>
      <name val="Times New Roman"/>
      <family val="1"/>
    </font>
    <font>
      <sz val="11"/>
      <color indexed="8"/>
      <name val="Arial"/>
      <family val="2"/>
    </font>
    <font>
      <sz val="10"/>
      <name val=".VnAvant"/>
      <family val="2"/>
    </font>
    <font>
      <b/>
      <i/>
      <sz val="13"/>
      <name val="Times New Roman"/>
      <family val="1"/>
    </font>
    <font>
      <sz val="11"/>
      <color theme="1"/>
      <name val="Arial"/>
      <family val="2"/>
    </font>
    <font>
      <sz val="12"/>
      <color theme="1"/>
      <name val="Times New Roman"/>
      <family val="2"/>
    </font>
    <font>
      <b/>
      <i/>
      <sz val="13"/>
      <color theme="1"/>
      <name val="Times New Roman"/>
      <family val="1"/>
    </font>
    <font>
      <i/>
      <sz val="13"/>
      <name val="Times"/>
      <family val="1"/>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7" tint="0.79998168889431442"/>
        <bgColor indexed="64"/>
      </patternFill>
    </fill>
    <fill>
      <patternFill patternType="lightVertical">
        <fgColor indexed="9"/>
        <bgColor indexed="9"/>
      </patternFill>
    </fill>
    <fill>
      <patternFill patternType="solid">
        <fgColor indexed="9"/>
        <bgColor indexed="9"/>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indexed="64"/>
      </right>
      <top style="thin">
        <color theme="2" tint="-0.24994659260841701"/>
      </top>
      <bottom style="thin">
        <color indexed="64"/>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
      <left/>
      <right/>
      <top style="medium">
        <color indexed="64"/>
      </top>
      <bottom style="medium">
        <color indexed="64"/>
      </bottom>
      <diagonal/>
    </border>
  </borders>
  <cellStyleXfs count="26">
    <xf numFmtId="0" fontId="0"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37" fillId="0" borderId="0"/>
    <xf numFmtId="0" fontId="38" fillId="0" borderId="0"/>
    <xf numFmtId="0" fontId="3" fillId="0" borderId="0"/>
    <xf numFmtId="166" fontId="4" fillId="0" borderId="0" applyFont="0" applyFill="0" applyBorder="0" applyAlignment="0" applyProtection="0"/>
    <xf numFmtId="0" fontId="82" fillId="0" borderId="0" applyNumberFormat="0" applyFill="0" applyBorder="0" applyAlignment="0" applyProtection="0"/>
    <xf numFmtId="0" fontId="2"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44" fontId="105" fillId="0" borderId="0" applyFont="0" applyFill="0" applyBorder="0" applyAlignment="0" applyProtection="0"/>
    <xf numFmtId="171" fontId="103" fillId="0" borderId="0" applyBorder="0" applyProtection="0"/>
    <xf numFmtId="0" fontId="6" fillId="0" borderId="41" applyNumberFormat="0" applyAlignment="0" applyProtection="0">
      <alignment horizontal="left" vertical="center"/>
    </xf>
    <xf numFmtId="0" fontId="6" fillId="0" borderId="6">
      <alignment horizontal="left" vertical="center"/>
    </xf>
    <xf numFmtId="172" fontId="106" fillId="0" borderId="17"/>
    <xf numFmtId="0" fontId="7" fillId="0" borderId="0"/>
    <xf numFmtId="0" fontId="61" fillId="0" borderId="0"/>
    <xf numFmtId="0" fontId="108" fillId="0" borderId="0"/>
    <xf numFmtId="0" fontId="4" fillId="0" borderId="0"/>
    <xf numFmtId="0" fontId="81" fillId="0" borderId="0"/>
    <xf numFmtId="0" fontId="4" fillId="0" borderId="0"/>
    <xf numFmtId="0" fontId="109" fillId="0" borderId="0"/>
    <xf numFmtId="0" fontId="4" fillId="0" borderId="0"/>
  </cellStyleXfs>
  <cellXfs count="1341">
    <xf numFmtId="0" fontId="0" fillId="0" borderId="0" xfId="0"/>
    <xf numFmtId="0" fontId="7" fillId="2" borderId="0" xfId="0" applyFont="1" applyFill="1" applyAlignment="1">
      <alignment horizontal="center" vertical="center"/>
    </xf>
    <xf numFmtId="0" fontId="11" fillId="2" borderId="0" xfId="0" applyFont="1" applyFill="1"/>
    <xf numFmtId="0" fontId="17" fillId="2" borderId="0" xfId="0" applyFont="1" applyFill="1" applyAlignment="1">
      <alignment horizontal="center" wrapText="1"/>
    </xf>
    <xf numFmtId="0" fontId="18" fillId="2" borderId="0" xfId="0" applyFont="1" applyFill="1" applyAlignment="1">
      <alignment horizontal="center" vertical="center" wrapText="1"/>
    </xf>
    <xf numFmtId="0" fontId="17" fillId="2" borderId="0" xfId="0" applyFont="1" applyFill="1" applyAlignment="1">
      <alignment vertical="center"/>
    </xf>
    <xf numFmtId="0" fontId="15" fillId="2" borderId="0" xfId="0" applyFont="1" applyFill="1" applyAlignment="1">
      <alignment horizontal="center"/>
    </xf>
    <xf numFmtId="0" fontId="6" fillId="2" borderId="0" xfId="0" applyFont="1" applyFill="1" applyAlignment="1">
      <alignment horizontal="center"/>
    </xf>
    <xf numFmtId="0" fontId="15" fillId="2" borderId="0" xfId="0" applyFont="1" applyFill="1"/>
    <xf numFmtId="0" fontId="8" fillId="2" borderId="0" xfId="0" applyFont="1" applyFill="1" applyAlignment="1">
      <alignment horizontal="center"/>
    </xf>
    <xf numFmtId="0" fontId="11" fillId="2" borderId="0" xfId="0" applyFont="1" applyFill="1" applyAlignment="1">
      <alignment wrapText="1"/>
    </xf>
    <xf numFmtId="0" fontId="4" fillId="0" borderId="0" xfId="0" applyFont="1"/>
    <xf numFmtId="0" fontId="15" fillId="0" borderId="0" xfId="0" applyFont="1" applyAlignment="1">
      <alignment horizontal="center"/>
    </xf>
    <xf numFmtId="0" fontId="4" fillId="0" borderId="0" xfId="0" applyFont="1" applyAlignment="1">
      <alignment wrapText="1"/>
    </xf>
    <xf numFmtId="0" fontId="15" fillId="0" borderId="0" xfId="0" applyFont="1"/>
    <xf numFmtId="0" fontId="11" fillId="2" borderId="0" xfId="0" applyFont="1" applyFill="1" applyAlignment="1">
      <alignment horizontal="left"/>
    </xf>
    <xf numFmtId="0" fontId="18" fillId="2" borderId="4" xfId="0" applyFont="1" applyFill="1" applyBorder="1" applyAlignment="1">
      <alignment horizontal="center" vertical="center"/>
    </xf>
    <xf numFmtId="0" fontId="7" fillId="2" borderId="0" xfId="0" applyFont="1" applyFill="1"/>
    <xf numFmtId="0" fontId="11" fillId="2" borderId="0" xfId="0" applyFont="1" applyFill="1" applyAlignment="1">
      <alignment vertical="center"/>
    </xf>
    <xf numFmtId="0" fontId="12" fillId="2" borderId="0" xfId="0" applyFont="1" applyFill="1" applyAlignment="1">
      <alignment vertical="center"/>
    </xf>
    <xf numFmtId="0" fontId="6" fillId="2" borderId="0" xfId="0" applyFont="1" applyFill="1" applyAlignment="1">
      <alignment horizontal="center" wrapText="1"/>
    </xf>
    <xf numFmtId="0" fontId="6" fillId="2" borderId="0" xfId="0" applyFont="1" applyFill="1"/>
    <xf numFmtId="0" fontId="9" fillId="2" borderId="0" xfId="0" applyFont="1" applyFill="1" applyAlignment="1">
      <alignment horizontal="center" wrapText="1"/>
    </xf>
    <xf numFmtId="0" fontId="9" fillId="2" borderId="0" xfId="0" applyFont="1" applyFill="1"/>
    <xf numFmtId="0" fontId="12"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textRotation="90" wrapText="1"/>
    </xf>
    <xf numFmtId="0" fontId="10" fillId="2" borderId="0" xfId="0" applyFont="1" applyFill="1" applyAlignment="1">
      <alignment horizontal="center" vertical="center"/>
    </xf>
    <xf numFmtId="0" fontId="17" fillId="2" borderId="0" xfId="0" applyFont="1" applyFill="1"/>
    <xf numFmtId="0" fontId="4" fillId="2" borderId="0" xfId="0" applyFont="1" applyFill="1"/>
    <xf numFmtId="0" fontId="13" fillId="2" borderId="0" xfId="0" applyFont="1" applyFill="1" applyAlignment="1">
      <alignment horizontal="center" vertical="center"/>
    </xf>
    <xf numFmtId="0" fontId="4" fillId="2" borderId="0" xfId="0" applyFont="1" applyFill="1" applyAlignment="1" applyProtection="1">
      <alignment vertical="center" wrapText="1"/>
      <protection locked="0"/>
    </xf>
    <xf numFmtId="0" fontId="4" fillId="2" borderId="0" xfId="0" applyFont="1" applyFill="1" applyAlignment="1">
      <alignment horizontal="center" vertical="center"/>
    </xf>
    <xf numFmtId="0" fontId="22" fillId="2" borderId="0" xfId="0" applyFont="1" applyFill="1" applyAlignment="1">
      <alignment vertical="center" wrapText="1"/>
    </xf>
    <xf numFmtId="0" fontId="28" fillId="2" borderId="0" xfId="0" applyFont="1" applyFill="1"/>
    <xf numFmtId="0" fontId="6" fillId="2" borderId="0" xfId="0" applyFont="1" applyFill="1" applyAlignment="1">
      <alignment horizontal="center" vertical="center"/>
    </xf>
    <xf numFmtId="0" fontId="18" fillId="2" borderId="0" xfId="0" applyFont="1" applyFill="1" applyAlignment="1">
      <alignment horizontal="center" vertical="center"/>
    </xf>
    <xf numFmtId="0" fontId="14" fillId="2" borderId="0" xfId="0" applyFont="1" applyFill="1" applyAlignment="1">
      <alignment horizontal="center" vertical="center"/>
    </xf>
    <xf numFmtId="0" fontId="29" fillId="2" borderId="0" xfId="0" applyFont="1" applyFill="1" applyAlignment="1">
      <alignment vertical="center"/>
    </xf>
    <xf numFmtId="0" fontId="26" fillId="2" borderId="0" xfId="0" applyFont="1" applyFill="1"/>
    <xf numFmtId="0" fontId="11" fillId="2" borderId="0" xfId="3" applyFont="1" applyFill="1"/>
    <xf numFmtId="0" fontId="7" fillId="2" borderId="0" xfId="3" applyFont="1" applyFill="1" applyAlignment="1">
      <alignment horizontal="center" vertical="center"/>
    </xf>
    <xf numFmtId="0" fontId="7" fillId="2" borderId="0" xfId="3" applyFont="1" applyFill="1"/>
    <xf numFmtId="0" fontId="17" fillId="2" borderId="0" xfId="3" applyFont="1" applyFill="1" applyAlignment="1">
      <alignment horizontal="center" wrapText="1"/>
    </xf>
    <xf numFmtId="0" fontId="18" fillId="2" borderId="0" xfId="3" applyFont="1" applyFill="1" applyAlignment="1">
      <alignment horizontal="center" vertical="center" wrapText="1"/>
    </xf>
    <xf numFmtId="0" fontId="4" fillId="2" borderId="5" xfId="3" applyFill="1" applyBorder="1" applyAlignment="1" applyProtection="1">
      <alignment horizontal="center" vertical="center"/>
      <protection locked="0"/>
    </xf>
    <xf numFmtId="0" fontId="4" fillId="2" borderId="17" xfId="3" applyFill="1" applyBorder="1" applyAlignment="1" applyProtection="1">
      <alignment horizontal="center" vertical="center"/>
      <protection locked="0"/>
    </xf>
    <xf numFmtId="0" fontId="11" fillId="2" borderId="0" xfId="3" applyFont="1" applyFill="1" applyAlignment="1">
      <alignment vertical="center"/>
    </xf>
    <xf numFmtId="0" fontId="4" fillId="2" borderId="11" xfId="3" applyFill="1" applyBorder="1" applyAlignment="1" applyProtection="1">
      <alignment horizontal="center" vertical="center"/>
      <protection locked="0"/>
    </xf>
    <xf numFmtId="0" fontId="12" fillId="2" borderId="0" xfId="3" applyFont="1" applyFill="1" applyAlignment="1">
      <alignment vertical="center"/>
    </xf>
    <xf numFmtId="0" fontId="15" fillId="2" borderId="0" xfId="3" applyFont="1" applyFill="1" applyAlignment="1">
      <alignment horizontal="center"/>
    </xf>
    <xf numFmtId="0" fontId="6" fillId="2" borderId="0" xfId="3" applyFont="1" applyFill="1" applyAlignment="1">
      <alignment horizontal="center" wrapText="1"/>
    </xf>
    <xf numFmtId="0" fontId="6" fillId="2" borderId="0" xfId="3" applyFont="1" applyFill="1"/>
    <xf numFmtId="0" fontId="9" fillId="2" borderId="0" xfId="3" applyFont="1" applyFill="1" applyAlignment="1">
      <alignment horizontal="center" wrapText="1"/>
    </xf>
    <xf numFmtId="0" fontId="9" fillId="2" borderId="0" xfId="3" applyFont="1" applyFill="1"/>
    <xf numFmtId="0" fontId="11" fillId="2" borderId="0" xfId="3" applyFont="1" applyFill="1" applyAlignment="1">
      <alignment wrapText="1"/>
    </xf>
    <xf numFmtId="0" fontId="7" fillId="0" borderId="0" xfId="0" applyFont="1" applyAlignment="1">
      <alignment horizontal="center" vertical="center"/>
    </xf>
    <xf numFmtId="0" fontId="10" fillId="0" borderId="0" xfId="0" applyFont="1" applyAlignment="1">
      <alignment horizontal="left"/>
    </xf>
    <xf numFmtId="0" fontId="7" fillId="0" borderId="0" xfId="0" applyFont="1"/>
    <xf numFmtId="0" fontId="13" fillId="0" borderId="0" xfId="0" applyFont="1" applyAlignment="1">
      <alignment horizontal="center" vertical="center"/>
    </xf>
    <xf numFmtId="0" fontId="6"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textRotation="90" wrapText="1"/>
    </xf>
    <xf numFmtId="0" fontId="18" fillId="0" borderId="0" xfId="0" applyFont="1" applyAlignment="1">
      <alignment horizontal="center" vertical="center"/>
    </xf>
    <xf numFmtId="0" fontId="17" fillId="0" borderId="0" xfId="0" applyFont="1"/>
    <xf numFmtId="0" fontId="12" fillId="0" borderId="0" xfId="0" applyFont="1" applyAlignment="1">
      <alignment horizontal="center" vertical="center"/>
    </xf>
    <xf numFmtId="0" fontId="15"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xf>
    <xf numFmtId="0" fontId="8" fillId="0" borderId="0" xfId="0" applyFont="1"/>
    <xf numFmtId="0" fontId="11" fillId="0" borderId="0" xfId="0" applyFont="1"/>
    <xf numFmtId="0" fontId="6" fillId="0" borderId="0" xfId="0" applyFont="1"/>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xf>
    <xf numFmtId="0" fontId="11" fillId="2" borderId="0" xfId="0" applyFont="1" applyFill="1" applyAlignment="1">
      <alignment horizontal="center" vertical="center"/>
    </xf>
    <xf numFmtId="0" fontId="30" fillId="2" borderId="0" xfId="0" applyFont="1" applyFill="1"/>
    <xf numFmtId="0" fontId="12" fillId="2" borderId="0" xfId="0" applyFont="1" applyFill="1" applyAlignment="1">
      <alignment horizontal="center" vertical="center"/>
    </xf>
    <xf numFmtId="0" fontId="4" fillId="2" borderId="0" xfId="0" applyFont="1" applyFill="1" applyAlignment="1">
      <alignment horizontal="center"/>
    </xf>
    <xf numFmtId="0" fontId="17" fillId="2" borderId="0" xfId="0" applyFont="1" applyFill="1" applyAlignment="1">
      <alignment horizontal="center" vertical="center"/>
    </xf>
    <xf numFmtId="3" fontId="4" fillId="2" borderId="11" xfId="0" applyNumberFormat="1" applyFont="1" applyFill="1" applyBorder="1" applyAlignment="1" applyProtection="1">
      <alignment horizontal="center" vertical="center"/>
      <protection locked="0"/>
    </xf>
    <xf numFmtId="0" fontId="17" fillId="2" borderId="0" xfId="0" applyFont="1" applyFill="1" applyAlignment="1">
      <alignment vertical="center" wrapText="1"/>
    </xf>
    <xf numFmtId="0" fontId="26" fillId="2" borderId="0" xfId="0" applyFont="1" applyFill="1" applyAlignment="1">
      <alignment vertical="center"/>
    </xf>
    <xf numFmtId="0" fontId="10" fillId="0" borderId="0" xfId="0" applyFont="1"/>
    <xf numFmtId="0" fontId="14" fillId="2" borderId="0" xfId="0" applyFont="1" applyFill="1" applyAlignment="1">
      <alignment horizontal="center"/>
    </xf>
    <xf numFmtId="3" fontId="4" fillId="0" borderId="11" xfId="0" applyNumberFormat="1" applyFont="1" applyBorder="1" applyAlignment="1" applyProtection="1">
      <alignment horizontal="center" vertical="center"/>
      <protection locked="0"/>
    </xf>
    <xf numFmtId="3" fontId="4" fillId="2" borderId="12" xfId="0" applyNumberFormat="1" applyFont="1" applyFill="1" applyBorder="1" applyAlignment="1" applyProtection="1">
      <alignment horizontal="center" vertical="center"/>
      <protection locked="0"/>
    </xf>
    <xf numFmtId="168" fontId="13" fillId="2" borderId="0" xfId="0" applyNumberFormat="1" applyFont="1" applyFill="1" applyAlignment="1">
      <alignment vertical="center"/>
    </xf>
    <xf numFmtId="168" fontId="4" fillId="2" borderId="0" xfId="0" applyNumberFormat="1" applyFont="1" applyFill="1" applyAlignment="1">
      <alignment vertical="center"/>
    </xf>
    <xf numFmtId="168" fontId="4" fillId="2" borderId="0" xfId="0" applyNumberFormat="1" applyFont="1" applyFill="1" applyAlignment="1">
      <alignment horizontal="centerContinuous" vertical="center"/>
    </xf>
    <xf numFmtId="168" fontId="4" fillId="2" borderId="0" xfId="0" applyNumberFormat="1" applyFont="1" applyFill="1"/>
    <xf numFmtId="0" fontId="36" fillId="2" borderId="0" xfId="0" applyFont="1" applyFill="1"/>
    <xf numFmtId="0" fontId="26" fillId="0" borderId="0" xfId="0" applyFont="1"/>
    <xf numFmtId="0" fontId="14" fillId="0" borderId="0" xfId="0" applyFont="1" applyAlignment="1">
      <alignment horizontal="center" vertical="center" wrapText="1"/>
    </xf>
    <xf numFmtId="0" fontId="37" fillId="0" borderId="0" xfId="4"/>
    <xf numFmtId="0" fontId="4" fillId="2" borderId="12" xfId="3" applyFill="1" applyBorder="1" applyAlignment="1" applyProtection="1">
      <alignment horizontal="center" vertical="center"/>
      <protection locked="0"/>
    </xf>
    <xf numFmtId="167" fontId="4" fillId="0" borderId="11" xfId="3" applyNumberFormat="1" applyBorder="1" applyAlignment="1" applyProtection="1">
      <alignment horizontal="center" vertical="center"/>
      <protection locked="0"/>
    </xf>
    <xf numFmtId="0" fontId="42" fillId="0" borderId="0" xfId="6" applyFont="1"/>
    <xf numFmtId="0" fontId="43" fillId="0" borderId="0" xfId="6" applyFont="1" applyAlignment="1">
      <alignment horizontal="center" vertical="center" wrapText="1"/>
    </xf>
    <xf numFmtId="0" fontId="4" fillId="0" borderId="11" xfId="3"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49" fillId="0" borderId="0" xfId="6" applyFont="1"/>
    <xf numFmtId="0" fontId="22" fillId="0" borderId="0" xfId="0" applyFont="1"/>
    <xf numFmtId="0" fontId="22" fillId="0" borderId="0" xfId="0" applyFont="1" applyAlignment="1">
      <alignment wrapText="1"/>
    </xf>
    <xf numFmtId="3" fontId="17" fillId="2" borderId="11" xfId="0" applyNumberFormat="1" applyFont="1" applyFill="1" applyBorder="1" applyAlignment="1" applyProtection="1">
      <alignment horizontal="center" vertical="center"/>
      <protection locked="0"/>
    </xf>
    <xf numFmtId="3" fontId="17" fillId="2" borderId="10" xfId="0" applyNumberFormat="1" applyFont="1" applyFill="1" applyBorder="1" applyAlignment="1" applyProtection="1">
      <alignment horizontal="center" vertical="center" wrapText="1"/>
      <protection locked="0"/>
    </xf>
    <xf numFmtId="3" fontId="17" fillId="2" borderId="12" xfId="0" applyNumberFormat="1" applyFont="1" applyFill="1" applyBorder="1" applyAlignment="1" applyProtection="1">
      <alignment horizontal="center" vertical="center"/>
      <protection locked="0"/>
    </xf>
    <xf numFmtId="3" fontId="17" fillId="2" borderId="9" xfId="0" applyNumberFormat="1" applyFont="1" applyFill="1" applyBorder="1" applyAlignment="1" applyProtection="1">
      <alignment horizontal="center" vertical="center"/>
      <protection locked="0"/>
    </xf>
    <xf numFmtId="0" fontId="0" fillId="2" borderId="0" xfId="0" applyFill="1"/>
    <xf numFmtId="0" fontId="63" fillId="2" borderId="0" xfId="0" applyFont="1" applyFill="1"/>
    <xf numFmtId="0" fontId="60" fillId="2" borderId="0" xfId="0" applyFont="1" applyFill="1"/>
    <xf numFmtId="0" fontId="64" fillId="2" borderId="0" xfId="0" applyFont="1" applyFill="1"/>
    <xf numFmtId="0" fontId="65" fillId="2" borderId="0" xfId="0" applyFont="1" applyFill="1"/>
    <xf numFmtId="0" fontId="63" fillId="2" borderId="0" xfId="0" applyFont="1" applyFill="1" applyAlignment="1">
      <alignment horizontal="center"/>
    </xf>
    <xf numFmtId="0" fontId="65" fillId="2" borderId="0" xfId="0" applyFont="1" applyFill="1" applyAlignment="1">
      <alignment wrapText="1"/>
    </xf>
    <xf numFmtId="0" fontId="64" fillId="0" borderId="0" xfId="0" applyFont="1"/>
    <xf numFmtId="0" fontId="63" fillId="0" borderId="0" xfId="0" applyFont="1"/>
    <xf numFmtId="0" fontId="8" fillId="0" borderId="0" xfId="0" applyFont="1" applyAlignment="1">
      <alignment vertical="center"/>
    </xf>
    <xf numFmtId="0" fontId="63" fillId="0" borderId="0" xfId="0" applyFont="1" applyAlignment="1">
      <alignment vertical="center"/>
    </xf>
    <xf numFmtId="1" fontId="6" fillId="2" borderId="0" xfId="0" applyNumberFormat="1" applyFont="1" applyFill="1"/>
    <xf numFmtId="1" fontId="63" fillId="2" borderId="0" xfId="0" applyNumberFormat="1" applyFont="1" applyFill="1"/>
    <xf numFmtId="0" fontId="13" fillId="2" borderId="0" xfId="0" applyFont="1" applyFill="1"/>
    <xf numFmtId="0" fontId="67" fillId="0" borderId="0" xfId="0" applyFont="1"/>
    <xf numFmtId="0" fontId="24" fillId="0" borderId="0" xfId="0" applyFont="1"/>
    <xf numFmtId="0" fontId="68" fillId="0" borderId="0" xfId="0" applyFont="1"/>
    <xf numFmtId="0" fontId="13" fillId="0" borderId="0" xfId="0" applyFont="1"/>
    <xf numFmtId="0" fontId="69" fillId="2" borderId="0" xfId="0" applyFont="1" applyFill="1" applyAlignment="1">
      <alignment vertical="center" wrapText="1"/>
    </xf>
    <xf numFmtId="0" fontId="63" fillId="2" borderId="0" xfId="0" applyFont="1" applyFill="1" applyAlignment="1">
      <alignment vertical="center"/>
    </xf>
    <xf numFmtId="0" fontId="66" fillId="2" borderId="0" xfId="0" applyFont="1" applyFill="1" applyAlignment="1">
      <alignment vertical="center"/>
    </xf>
    <xf numFmtId="0" fontId="64" fillId="2" borderId="0" xfId="0" applyFont="1" applyFill="1" applyAlignment="1">
      <alignment vertical="center"/>
    </xf>
    <xf numFmtId="0" fontId="65" fillId="2" borderId="0" xfId="0" applyFont="1" applyFill="1" applyAlignment="1">
      <alignment horizontal="left"/>
    </xf>
    <xf numFmtId="0" fontId="63" fillId="2" borderId="0" xfId="0" applyFont="1" applyFill="1" applyAlignment="1">
      <alignment horizontal="left"/>
    </xf>
    <xf numFmtId="0" fontId="63" fillId="2" borderId="0" xfId="0" quotePrefix="1" applyFont="1" applyFill="1"/>
    <xf numFmtId="0" fontId="63" fillId="2" borderId="0" xfId="0" quotePrefix="1" applyFont="1" applyFill="1" applyAlignment="1">
      <alignment horizontal="left"/>
    </xf>
    <xf numFmtId="0" fontId="36" fillId="2" borderId="0" xfId="0" quotePrefix="1" applyFont="1" applyFill="1"/>
    <xf numFmtId="0" fontId="15" fillId="8" borderId="0" xfId="0" applyFont="1" applyFill="1"/>
    <xf numFmtId="0" fontId="20" fillId="8" borderId="0" xfId="0" applyFont="1" applyFill="1"/>
    <xf numFmtId="0" fontId="20" fillId="8" borderId="0" xfId="0" quotePrefix="1" applyFont="1" applyFill="1"/>
    <xf numFmtId="0" fontId="63" fillId="2" borderId="0" xfId="0" applyFont="1" applyFill="1" applyAlignment="1">
      <alignment horizontal="center" vertical="center"/>
    </xf>
    <xf numFmtId="0" fontId="7" fillId="2" borderId="0" xfId="0" applyFont="1" applyFill="1" applyAlignment="1" applyProtection="1">
      <alignment horizontal="center" vertical="center"/>
      <protection locked="0"/>
    </xf>
    <xf numFmtId="0" fontId="11" fillId="2" borderId="0" xfId="0" applyFont="1" applyFill="1" applyProtection="1">
      <protection locked="0"/>
    </xf>
    <xf numFmtId="0" fontId="13" fillId="2" borderId="0" xfId="0" applyFont="1" applyFill="1" applyAlignment="1" applyProtection="1">
      <alignment horizontal="center"/>
      <protection locked="0"/>
    </xf>
    <xf numFmtId="0" fontId="40" fillId="0" borderId="0" xfId="0" applyFont="1"/>
    <xf numFmtId="0" fontId="70" fillId="0" borderId="0" xfId="0" applyFont="1" applyAlignment="1">
      <alignment horizontal="center" vertical="center"/>
    </xf>
    <xf numFmtId="0" fontId="4" fillId="0" borderId="0" xfId="0" applyFont="1" applyProtection="1">
      <protection locked="0"/>
    </xf>
    <xf numFmtId="0" fontId="40" fillId="0" borderId="0" xfId="0" applyFont="1" applyProtection="1">
      <protection locked="0"/>
    </xf>
    <xf numFmtId="0" fontId="40" fillId="0" borderId="0" xfId="0" applyFont="1" applyAlignment="1" applyProtection="1">
      <alignment horizontal="center"/>
      <protection locked="0"/>
    </xf>
    <xf numFmtId="0" fontId="62" fillId="0" borderId="0" xfId="0" applyFont="1" applyProtection="1">
      <protection locked="0"/>
    </xf>
    <xf numFmtId="0" fontId="41" fillId="0" borderId="0" xfId="0" applyFont="1" applyProtection="1">
      <protection locked="0"/>
    </xf>
    <xf numFmtId="0" fontId="60" fillId="0" borderId="0" xfId="0" applyFont="1" applyProtection="1">
      <protection locked="0"/>
    </xf>
    <xf numFmtId="0" fontId="63" fillId="0" borderId="0" xfId="0" applyFont="1" applyProtection="1">
      <protection locked="0"/>
    </xf>
    <xf numFmtId="0" fontId="63" fillId="0" borderId="0" xfId="0" applyFont="1" applyAlignment="1" applyProtection="1">
      <alignment horizontal="center"/>
      <protection locked="0"/>
    </xf>
    <xf numFmtId="0" fontId="15"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15" fillId="0" borderId="0" xfId="0" applyFont="1" applyAlignment="1" applyProtection="1">
      <alignment horizontal="center"/>
      <protection locked="0"/>
    </xf>
    <xf numFmtId="0" fontId="18"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4" fillId="0" borderId="8" xfId="0" applyFont="1" applyBorder="1" applyAlignment="1">
      <alignment horizontal="center" vertical="center"/>
    </xf>
    <xf numFmtId="0" fontId="40" fillId="0" borderId="0" xfId="0" applyFont="1" applyAlignment="1">
      <alignment horizontal="center"/>
    </xf>
    <xf numFmtId="0" fontId="5" fillId="2" borderId="0" xfId="4" applyFont="1" applyFill="1" applyAlignment="1">
      <alignment horizontal="center"/>
    </xf>
    <xf numFmtId="0" fontId="17" fillId="0" borderId="8" xfId="0" applyFont="1" applyBorder="1" applyAlignment="1">
      <alignment horizontal="center" textRotation="90"/>
    </xf>
    <xf numFmtId="0" fontId="10" fillId="2" borderId="8" xfId="4" applyFont="1" applyFill="1" applyBorder="1" applyAlignment="1">
      <alignment horizontal="center" vertical="center"/>
    </xf>
    <xf numFmtId="0" fontId="17" fillId="2" borderId="17" xfId="4" applyFont="1" applyFill="1" applyBorder="1" applyAlignment="1">
      <alignment horizontal="center" vertical="center" wrapText="1"/>
    </xf>
    <xf numFmtId="0" fontId="17" fillId="2" borderId="17" xfId="4" applyFont="1" applyFill="1" applyBorder="1" applyAlignment="1">
      <alignment horizontal="left" vertical="center" wrapText="1"/>
    </xf>
    <xf numFmtId="0" fontId="63" fillId="0" borderId="0" xfId="0" applyFont="1" applyAlignment="1">
      <alignment horizontal="center" vertical="center"/>
    </xf>
    <xf numFmtId="0" fontId="17" fillId="2" borderId="11" xfId="4" applyFont="1" applyFill="1" applyBorder="1" applyAlignment="1">
      <alignment horizontal="center" vertical="center"/>
    </xf>
    <xf numFmtId="0" fontId="17" fillId="2" borderId="11" xfId="4" applyFont="1" applyFill="1" applyBorder="1" applyAlignment="1">
      <alignment vertical="center" wrapText="1"/>
    </xf>
    <xf numFmtId="0" fontId="17" fillId="2" borderId="7" xfId="4" applyFont="1" applyFill="1" applyBorder="1" applyAlignment="1">
      <alignment horizontal="center" vertical="center"/>
    </xf>
    <xf numFmtId="0" fontId="17" fillId="2" borderId="7" xfId="4" applyFont="1" applyFill="1" applyBorder="1" applyAlignment="1">
      <alignment vertical="center" wrapText="1"/>
    </xf>
    <xf numFmtId="0" fontId="42" fillId="2" borderId="0" xfId="4" applyFont="1" applyFill="1" applyAlignment="1">
      <alignment horizontal="left"/>
    </xf>
    <xf numFmtId="0" fontId="42" fillId="2" borderId="0" xfId="4" applyFont="1" applyFill="1"/>
    <xf numFmtId="0" fontId="15" fillId="0" borderId="8" xfId="4" applyFont="1" applyBorder="1" applyAlignment="1">
      <alignment horizontal="center" vertical="center" textRotation="90" wrapText="1"/>
    </xf>
    <xf numFmtId="0" fontId="8" fillId="2" borderId="8" xfId="4" applyFont="1" applyFill="1" applyBorder="1" applyAlignment="1">
      <alignment horizontal="center" vertical="center" wrapText="1"/>
    </xf>
    <xf numFmtId="0" fontId="8" fillId="2" borderId="8" xfId="4" applyFont="1" applyFill="1" applyBorder="1" applyAlignment="1">
      <alignment horizontal="left" vertical="center" wrapText="1"/>
    </xf>
    <xf numFmtId="0" fontId="15" fillId="2" borderId="10" xfId="4" applyFont="1" applyFill="1" applyBorder="1" applyAlignment="1">
      <alignment horizontal="center" vertical="center" wrapText="1"/>
    </xf>
    <xf numFmtId="0" fontId="15" fillId="2" borderId="10" xfId="4" applyFont="1" applyFill="1" applyBorder="1" applyAlignment="1">
      <alignment horizontal="left" vertical="center" wrapText="1"/>
    </xf>
    <xf numFmtId="0" fontId="15" fillId="2" borderId="7" xfId="4" applyFont="1" applyFill="1" applyBorder="1" applyAlignment="1">
      <alignment horizontal="center" vertical="center" wrapText="1"/>
    </xf>
    <xf numFmtId="0" fontId="15" fillId="2" borderId="7" xfId="4" applyFont="1" applyFill="1" applyBorder="1" applyAlignment="1">
      <alignment horizontal="left" vertical="center" wrapText="1"/>
    </xf>
    <xf numFmtId="0" fontId="8" fillId="2" borderId="8" xfId="4" applyFont="1" applyFill="1" applyBorder="1" applyAlignment="1">
      <alignment horizontal="center" vertical="center"/>
    </xf>
    <xf numFmtId="0" fontId="8" fillId="2" borderId="8" xfId="4" applyFont="1" applyFill="1" applyBorder="1" applyAlignment="1">
      <alignment vertical="center" wrapText="1"/>
    </xf>
    <xf numFmtId="0" fontId="15" fillId="2" borderId="10" xfId="4" applyFont="1" applyFill="1" applyBorder="1" applyAlignment="1">
      <alignment horizontal="center" vertical="center"/>
    </xf>
    <xf numFmtId="0" fontId="15" fillId="2" borderId="11" xfId="4" applyFont="1" applyFill="1" applyBorder="1" applyAlignment="1">
      <alignment horizontal="center" vertical="center"/>
    </xf>
    <xf numFmtId="0" fontId="15" fillId="2" borderId="13" xfId="4" applyFont="1" applyFill="1" applyBorder="1" applyAlignment="1">
      <alignment horizontal="center" vertical="center"/>
    </xf>
    <xf numFmtId="0" fontId="15" fillId="2" borderId="7" xfId="4" applyFont="1" applyFill="1" applyBorder="1" applyAlignment="1">
      <alignment horizontal="center" vertical="center"/>
    </xf>
    <xf numFmtId="0" fontId="15" fillId="2" borderId="13" xfId="4" applyFont="1" applyFill="1" applyBorder="1" applyAlignment="1">
      <alignment horizontal="left" vertical="center" wrapText="1"/>
    </xf>
    <xf numFmtId="0" fontId="8" fillId="2" borderId="2" xfId="4" applyFont="1" applyFill="1" applyBorder="1" applyAlignment="1">
      <alignment horizontal="center" vertical="center"/>
    </xf>
    <xf numFmtId="0" fontId="8" fillId="2" borderId="2" xfId="4" applyFont="1" applyFill="1" applyBorder="1" applyAlignment="1">
      <alignment vertical="center"/>
    </xf>
    <xf numFmtId="0" fontId="42" fillId="0" borderId="0" xfId="4" applyFont="1"/>
    <xf numFmtId="0" fontId="7" fillId="2" borderId="0" xfId="0" applyFont="1" applyFill="1" applyAlignment="1">
      <alignment horizontal="centerContinuous"/>
    </xf>
    <xf numFmtId="0" fontId="35" fillId="2" borderId="0" xfId="0" applyFont="1" applyFill="1" applyAlignment="1">
      <alignment horizontal="centerContinuous"/>
    </xf>
    <xf numFmtId="0" fontId="17" fillId="2" borderId="5" xfId="0" applyFont="1" applyFill="1" applyBorder="1" applyAlignment="1">
      <alignment horizontal="center" textRotation="90" wrapText="1"/>
    </xf>
    <xf numFmtId="0" fontId="17" fillId="2" borderId="9" xfId="0" applyFont="1" applyFill="1" applyBorder="1" applyAlignment="1">
      <alignment horizontal="center" textRotation="90" wrapText="1"/>
    </xf>
    <xf numFmtId="0" fontId="18" fillId="2" borderId="8"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3" fontId="14" fillId="2" borderId="17"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2" borderId="11" xfId="0" applyFont="1" applyFill="1" applyBorder="1" applyAlignment="1">
      <alignment vertical="center" wrapText="1"/>
    </xf>
    <xf numFmtId="3" fontId="14" fillId="2" borderId="11" xfId="0" applyNumberFormat="1" applyFont="1" applyFill="1" applyBorder="1" applyAlignment="1">
      <alignment horizontal="center" vertical="center" wrapText="1"/>
    </xf>
    <xf numFmtId="3" fontId="14" fillId="2" borderId="11" xfId="0" applyNumberFormat="1" applyFont="1" applyFill="1" applyBorder="1" applyAlignment="1">
      <alignment horizontal="center" vertical="center"/>
    </xf>
    <xf numFmtId="0" fontId="17" fillId="2" borderId="11" xfId="0" applyFont="1" applyFill="1" applyBorder="1" applyAlignment="1">
      <alignment horizontal="center" vertical="center"/>
    </xf>
    <xf numFmtId="0" fontId="17" fillId="2" borderId="9" xfId="0" applyFont="1" applyFill="1" applyBorder="1" applyAlignment="1">
      <alignment vertical="center"/>
    </xf>
    <xf numFmtId="3" fontId="14" fillId="2" borderId="12" xfId="0" applyNumberFormat="1" applyFont="1" applyFill="1" applyBorder="1" applyAlignment="1">
      <alignment horizontal="center" vertical="center"/>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3" fontId="17" fillId="2" borderId="11" xfId="0" applyNumberFormat="1" applyFont="1" applyFill="1" applyBorder="1" applyAlignment="1">
      <alignment horizontal="center" vertical="center"/>
    </xf>
    <xf numFmtId="0" fontId="15" fillId="2" borderId="0" xfId="0" applyFont="1" applyFill="1" applyAlignment="1">
      <alignment horizontal="left"/>
    </xf>
    <xf numFmtId="0" fontId="15" fillId="2" borderId="3" xfId="0" applyFont="1" applyFill="1" applyBorder="1" applyAlignment="1">
      <alignment horizontal="center" textRotation="90" wrapText="1"/>
    </xf>
    <xf numFmtId="0" fontId="15" fillId="2" borderId="8" xfId="0" applyFont="1" applyFill="1" applyBorder="1" applyAlignment="1">
      <alignment horizontal="center" textRotation="90" wrapText="1"/>
    </xf>
    <xf numFmtId="0" fontId="15" fillId="2" borderId="5" xfId="0" applyFont="1" applyFill="1" applyBorder="1" applyAlignment="1">
      <alignment horizontal="center" textRotation="90" wrapText="1"/>
    </xf>
    <xf numFmtId="3" fontId="12" fillId="2" borderId="17" xfId="0" applyNumberFormat="1" applyFont="1" applyFill="1" applyBorder="1" applyAlignment="1">
      <alignment horizontal="center" vertical="center"/>
    </xf>
    <xf numFmtId="3" fontId="12" fillId="2" borderId="11" xfId="0" applyNumberFormat="1" applyFont="1" applyFill="1" applyBorder="1" applyAlignment="1">
      <alignment horizontal="center" vertical="center"/>
    </xf>
    <xf numFmtId="0" fontId="17" fillId="2" borderId="13" xfId="0" applyFont="1" applyFill="1" applyBorder="1" applyAlignment="1">
      <alignment vertical="center" wrapText="1"/>
    </xf>
    <xf numFmtId="3" fontId="12" fillId="2" borderId="12" xfId="0" applyNumberFormat="1" applyFont="1" applyFill="1" applyBorder="1" applyAlignment="1">
      <alignment horizontal="center" vertical="center"/>
    </xf>
    <xf numFmtId="3" fontId="12" fillId="2" borderId="11" xfId="0" applyNumberFormat="1" applyFont="1" applyFill="1" applyBorder="1" applyAlignment="1" applyProtection="1">
      <alignment horizontal="center" vertical="center"/>
      <protection locked="0"/>
    </xf>
    <xf numFmtId="0" fontId="15" fillId="0" borderId="0" xfId="0" applyFont="1" applyAlignment="1">
      <alignment horizontal="left"/>
    </xf>
    <xf numFmtId="0" fontId="7" fillId="0" borderId="0" xfId="0" applyFont="1" applyAlignment="1">
      <alignment horizontal="centerContinuous"/>
    </xf>
    <xf numFmtId="0" fontId="7" fillId="0" borderId="0" xfId="0" applyFont="1" applyAlignment="1">
      <alignment horizontal="left"/>
    </xf>
    <xf numFmtId="0" fontId="51" fillId="0" borderId="4" xfId="0" applyFont="1" applyBorder="1"/>
    <xf numFmtId="0" fontId="10" fillId="0" borderId="6" xfId="0" applyFont="1" applyBorder="1" applyAlignment="1">
      <alignment horizontal="right"/>
    </xf>
    <xf numFmtId="0" fontId="15" fillId="0" borderId="8" xfId="0" applyFont="1" applyBorder="1" applyAlignment="1">
      <alignment horizontal="center" textRotation="90" wrapText="1"/>
    </xf>
    <xf numFmtId="0" fontId="18" fillId="0" borderId="2" xfId="0" applyFont="1" applyBorder="1" applyAlignment="1">
      <alignment horizontal="center" vertical="center"/>
    </xf>
    <xf numFmtId="0" fontId="14" fillId="0" borderId="8" xfId="0" applyFont="1" applyBorder="1" applyAlignment="1">
      <alignment vertical="center"/>
    </xf>
    <xf numFmtId="9" fontId="17" fillId="0" borderId="10" xfId="2" applyFont="1" applyBorder="1" applyAlignment="1" applyProtection="1">
      <alignment vertical="center" wrapText="1"/>
    </xf>
    <xf numFmtId="9" fontId="17" fillId="0" borderId="11" xfId="2" applyFont="1" applyBorder="1" applyAlignment="1" applyProtection="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4" fillId="0" borderId="5" xfId="0" applyFont="1" applyBorder="1" applyAlignment="1">
      <alignment horizontal="center" vertical="center"/>
    </xf>
    <xf numFmtId="0" fontId="14" fillId="0" borderId="21" xfId="0" applyFont="1" applyBorder="1" applyAlignment="1">
      <alignment vertical="center"/>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4" fillId="0" borderId="8" xfId="0" applyFont="1" applyBorder="1" applyAlignment="1">
      <alignment vertical="center" wrapText="1"/>
    </xf>
    <xf numFmtId="0" fontId="5" fillId="2" borderId="0" xfId="0" applyFont="1" applyFill="1" applyAlignment="1">
      <alignment horizontal="center" vertical="center"/>
    </xf>
    <xf numFmtId="0" fontId="15" fillId="2" borderId="4" xfId="0" applyFont="1" applyFill="1" applyBorder="1"/>
    <xf numFmtId="0" fontId="32" fillId="2" borderId="0" xfId="0" applyFont="1" applyFill="1" applyAlignment="1">
      <alignment horizontal="center"/>
    </xf>
    <xf numFmtId="0" fontId="27" fillId="2" borderId="0" xfId="0" applyFont="1" applyFill="1" applyAlignment="1">
      <alignment horizontal="center"/>
    </xf>
    <xf numFmtId="0" fontId="15" fillId="2" borderId="9" xfId="0" applyFont="1" applyFill="1" applyBorder="1" applyAlignment="1">
      <alignment horizontal="center" textRotation="90" wrapText="1"/>
    </xf>
    <xf numFmtId="0" fontId="15" fillId="2" borderId="7" xfId="0" applyFont="1" applyFill="1" applyBorder="1" applyAlignment="1">
      <alignment horizontal="center" textRotation="90" wrapText="1"/>
    </xf>
    <xf numFmtId="0" fontId="14" fillId="2" borderId="8" xfId="0" applyFont="1" applyFill="1" applyBorder="1" applyAlignment="1">
      <alignment horizontal="center" vertical="center"/>
    </xf>
    <xf numFmtId="0" fontId="14" fillId="2" borderId="8" xfId="0" applyFont="1" applyFill="1" applyBorder="1" applyAlignment="1">
      <alignment horizontal="left" vertical="center" wrapText="1"/>
    </xf>
    <xf numFmtId="0" fontId="17" fillId="2" borderId="7" xfId="0" applyFont="1" applyFill="1" applyBorder="1" applyAlignment="1">
      <alignment horizontal="center" vertical="center"/>
    </xf>
    <xf numFmtId="0" fontId="17" fillId="2" borderId="7" xfId="0" applyFont="1" applyFill="1" applyBorder="1" applyAlignment="1">
      <alignment horizontal="left" vertical="center" wrapText="1"/>
    </xf>
    <xf numFmtId="0" fontId="17" fillId="2" borderId="1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1"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left" vertical="center" wrapText="1"/>
    </xf>
    <xf numFmtId="0" fontId="17" fillId="2" borderId="12" xfId="0" applyFont="1" applyFill="1" applyBorder="1" applyAlignment="1">
      <alignment horizontal="center" vertical="center"/>
    </xf>
    <xf numFmtId="0" fontId="17" fillId="2" borderId="12" xfId="0" applyFont="1" applyFill="1" applyBorder="1" applyAlignment="1">
      <alignment horizontal="left" vertical="center" wrapText="1"/>
    </xf>
    <xf numFmtId="0" fontId="14" fillId="2" borderId="8" xfId="0" applyFont="1" applyFill="1" applyBorder="1" applyAlignment="1">
      <alignment vertical="center" wrapText="1"/>
    </xf>
    <xf numFmtId="0" fontId="17" fillId="2" borderId="12" xfId="0" applyFont="1" applyFill="1" applyBorder="1" applyAlignment="1">
      <alignment vertical="center" wrapText="1"/>
    </xf>
    <xf numFmtId="0" fontId="22" fillId="2" borderId="5" xfId="0" applyFont="1" applyFill="1" applyBorder="1" applyAlignment="1">
      <alignment horizontal="center" textRotation="90" wrapText="1"/>
    </xf>
    <xf numFmtId="0" fontId="22" fillId="2" borderId="1" xfId="0" applyFont="1" applyFill="1" applyBorder="1" applyAlignment="1">
      <alignment horizontal="center" textRotation="90" wrapText="1"/>
    </xf>
    <xf numFmtId="0" fontId="22" fillId="2" borderId="7" xfId="0" applyFont="1" applyFill="1" applyBorder="1" applyAlignment="1">
      <alignment horizontal="center" textRotation="90" wrapText="1"/>
    </xf>
    <xf numFmtId="0" fontId="10" fillId="2" borderId="8" xfId="0" applyFont="1" applyFill="1" applyBorder="1" applyAlignment="1">
      <alignment horizontal="center" vertical="center"/>
    </xf>
    <xf numFmtId="0" fontId="14" fillId="2" borderId="5" xfId="0" applyFont="1" applyFill="1" applyBorder="1" applyAlignment="1">
      <alignment vertical="center" wrapText="1"/>
    </xf>
    <xf numFmtId="167" fontId="13" fillId="4" borderId="8" xfId="0" applyNumberFormat="1" applyFont="1" applyFill="1" applyBorder="1" applyAlignment="1">
      <alignment horizontal="center" vertical="center"/>
    </xf>
    <xf numFmtId="0" fontId="17" fillId="2" borderId="5" xfId="0" applyFont="1" applyFill="1" applyBorder="1" applyAlignment="1">
      <alignment vertical="center" wrapText="1"/>
    </xf>
    <xf numFmtId="0" fontId="17" fillId="2" borderId="9" xfId="0" applyFont="1" applyFill="1" applyBorder="1" applyAlignment="1">
      <alignment horizontal="center" vertical="center"/>
    </xf>
    <xf numFmtId="0" fontId="17" fillId="2" borderId="9" xfId="0" applyFont="1" applyFill="1" applyBorder="1" applyAlignment="1">
      <alignment vertical="center" wrapText="1"/>
    </xf>
    <xf numFmtId="0" fontId="14" fillId="2" borderId="8" xfId="0" applyFont="1" applyFill="1" applyBorder="1" applyAlignment="1">
      <alignment vertical="center"/>
    </xf>
    <xf numFmtId="0" fontId="17" fillId="2" borderId="7" xfId="0" applyFont="1" applyFill="1" applyBorder="1" applyAlignment="1">
      <alignment vertical="center" wrapText="1"/>
    </xf>
    <xf numFmtId="0" fontId="17" fillId="2" borderId="13" xfId="0" applyFont="1" applyFill="1" applyBorder="1" applyAlignment="1">
      <alignment horizontal="center" vertical="center"/>
    </xf>
    <xf numFmtId="0" fontId="14" fillId="2" borderId="5" xfId="0" applyFont="1" applyFill="1" applyBorder="1" applyAlignment="1">
      <alignment vertical="center"/>
    </xf>
    <xf numFmtId="0" fontId="17" fillId="2" borderId="11" xfId="0" applyFont="1" applyFill="1" applyBorder="1" applyAlignment="1">
      <alignment vertical="center"/>
    </xf>
    <xf numFmtId="0" fontId="17" fillId="2" borderId="9" xfId="0" applyFont="1" applyFill="1" applyBorder="1" applyAlignment="1">
      <alignment horizontal="left" vertical="center"/>
    </xf>
    <xf numFmtId="0" fontId="8" fillId="2" borderId="0" xfId="0" applyFont="1" applyFill="1" applyAlignment="1">
      <alignment vertical="center"/>
    </xf>
    <xf numFmtId="0" fontId="28" fillId="2" borderId="0" xfId="0" applyFont="1" applyFill="1" applyProtection="1">
      <protection locked="0"/>
    </xf>
    <xf numFmtId="0" fontId="6" fillId="2" borderId="0" xfId="0" applyFont="1" applyFill="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0" fontId="12" fillId="2" borderId="0" xfId="0" applyFont="1" applyFill="1" applyAlignment="1" applyProtection="1">
      <alignment horizontal="center"/>
      <protection locked="0"/>
    </xf>
    <xf numFmtId="0" fontId="26" fillId="2" borderId="0" xfId="0" applyFont="1" applyFill="1" applyProtection="1">
      <protection locked="0"/>
    </xf>
    <xf numFmtId="0" fontId="26" fillId="2" borderId="0" xfId="0" applyFont="1" applyFill="1" applyAlignment="1">
      <alignment horizontal="center"/>
    </xf>
    <xf numFmtId="0" fontId="18" fillId="3" borderId="8" xfId="0" applyFont="1" applyFill="1" applyBorder="1" applyAlignment="1">
      <alignment horizontal="center" vertical="center"/>
    </xf>
    <xf numFmtId="0" fontId="12" fillId="2" borderId="8" xfId="0" applyFont="1" applyFill="1" applyBorder="1" applyAlignment="1">
      <alignment horizontal="left" vertical="center" wrapText="1"/>
    </xf>
    <xf numFmtId="0" fontId="26" fillId="2" borderId="8" xfId="0" applyFont="1" applyFill="1" applyBorder="1" applyAlignment="1">
      <alignment horizontal="center" vertical="center"/>
    </xf>
    <xf numFmtId="0" fontId="15" fillId="2" borderId="0" xfId="0" applyFont="1" applyFill="1" applyAlignment="1">
      <alignment vertical="center"/>
    </xf>
    <xf numFmtId="0" fontId="11" fillId="2" borderId="15" xfId="0" applyFont="1" applyFill="1" applyBorder="1" applyAlignment="1">
      <alignment vertical="center"/>
    </xf>
    <xf numFmtId="0" fontId="22" fillId="2" borderId="8" xfId="0" applyFont="1" applyFill="1" applyBorder="1" applyAlignment="1">
      <alignment horizontal="center" textRotation="90" wrapText="1"/>
    </xf>
    <xf numFmtId="0" fontId="10" fillId="2" borderId="9" xfId="0" applyFont="1" applyFill="1" applyBorder="1" applyAlignment="1">
      <alignment horizontal="center" vertical="center"/>
    </xf>
    <xf numFmtId="1" fontId="10" fillId="2" borderId="9" xfId="0" applyNumberFormat="1" applyFont="1" applyFill="1" applyBorder="1" applyAlignment="1">
      <alignment horizontal="center" vertical="center"/>
    </xf>
    <xf numFmtId="0" fontId="17" fillId="2" borderId="7" xfId="0" applyFont="1" applyFill="1" applyBorder="1" applyAlignment="1">
      <alignment vertical="center"/>
    </xf>
    <xf numFmtId="1" fontId="8" fillId="2" borderId="0" xfId="0" applyNumberFormat="1" applyFont="1" applyFill="1"/>
    <xf numFmtId="0" fontId="18"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18" fillId="2" borderId="7" xfId="0" applyFont="1" applyFill="1" applyBorder="1" applyAlignment="1">
      <alignment horizontal="center" vertical="center" wrapText="1"/>
    </xf>
    <xf numFmtId="167" fontId="13" fillId="4" borderId="11" xfId="0" applyNumberFormat="1" applyFont="1" applyFill="1" applyBorder="1" applyAlignment="1">
      <alignment horizontal="center" vertical="center"/>
    </xf>
    <xf numFmtId="0" fontId="0" fillId="2" borderId="11" xfId="0" applyFill="1" applyBorder="1" applyAlignment="1" applyProtection="1">
      <alignment horizontal="center" vertical="center"/>
      <protection locked="0"/>
    </xf>
    <xf numFmtId="0" fontId="23" fillId="2" borderId="0" xfId="0" applyFont="1" applyFill="1" applyAlignment="1">
      <alignment horizontal="center" vertical="center" wrapText="1"/>
    </xf>
    <xf numFmtId="0" fontId="5" fillId="2" borderId="0" xfId="0" applyFont="1" applyFill="1" applyAlignment="1">
      <alignment vertical="center"/>
    </xf>
    <xf numFmtId="0" fontId="23" fillId="2" borderId="0" xfId="0" applyFont="1" applyFill="1" applyAlignment="1">
      <alignment horizontal="center" vertical="center"/>
    </xf>
    <xf numFmtId="168" fontId="12" fillId="2" borderId="11" xfId="0" applyNumberFormat="1" applyFont="1" applyFill="1" applyBorder="1" applyAlignment="1">
      <alignment horizontal="center" vertical="center"/>
    </xf>
    <xf numFmtId="0" fontId="17" fillId="2" borderId="22" xfId="0" applyFont="1" applyFill="1" applyBorder="1" applyAlignment="1">
      <alignment vertical="center" wrapText="1"/>
    </xf>
    <xf numFmtId="0" fontId="10" fillId="2" borderId="0" xfId="0" applyFont="1" applyFill="1" applyAlignment="1">
      <alignment horizontal="center"/>
    </xf>
    <xf numFmtId="0" fontId="14" fillId="2" borderId="8" xfId="0" applyFont="1" applyFill="1" applyBorder="1" applyAlignment="1">
      <alignment horizontal="left" vertical="center"/>
    </xf>
    <xf numFmtId="3" fontId="0" fillId="2" borderId="11" xfId="0" applyNumberFormat="1" applyFill="1" applyBorder="1" applyAlignment="1">
      <alignment horizontal="center" vertical="center"/>
    </xf>
    <xf numFmtId="0" fontId="15" fillId="2" borderId="4" xfId="0" applyFont="1" applyFill="1" applyBorder="1" applyAlignment="1">
      <alignment horizontal="left"/>
    </xf>
    <xf numFmtId="0" fontId="12" fillId="2" borderId="4" xfId="0" applyFont="1" applyFill="1" applyBorder="1"/>
    <xf numFmtId="0" fontId="8" fillId="2" borderId="5" xfId="0" applyFont="1" applyFill="1" applyBorder="1" applyAlignment="1">
      <alignment vertical="center"/>
    </xf>
    <xf numFmtId="0" fontId="17" fillId="2" borderId="5" xfId="0" applyFont="1" applyFill="1" applyBorder="1" applyAlignment="1">
      <alignment vertical="center"/>
    </xf>
    <xf numFmtId="0" fontId="14" fillId="2" borderId="21" xfId="0" applyFont="1" applyFill="1" applyBorder="1" applyAlignment="1">
      <alignment horizontal="center" vertical="center"/>
    </xf>
    <xf numFmtId="0" fontId="14" fillId="2" borderId="21" xfId="0" applyFont="1" applyFill="1" applyBorder="1" applyAlignment="1">
      <alignment vertical="center"/>
    </xf>
    <xf numFmtId="0" fontId="17" fillId="2" borderId="10" xfId="0" applyFont="1" applyFill="1" applyBorder="1" applyAlignment="1">
      <alignment vertical="center" wrapText="1"/>
    </xf>
    <xf numFmtId="0" fontId="59" fillId="0" borderId="4" xfId="0" applyFont="1" applyBorder="1"/>
    <xf numFmtId="168" fontId="0" fillId="0" borderId="17" xfId="0" applyNumberFormat="1" applyBorder="1" applyAlignment="1">
      <alignment horizontal="center" vertical="center"/>
    </xf>
    <xf numFmtId="168" fontId="0" fillId="0" borderId="11" xfId="0" applyNumberFormat="1" applyBorder="1" applyAlignment="1">
      <alignment horizontal="center" vertical="center"/>
    </xf>
    <xf numFmtId="0" fontId="5" fillId="0" borderId="0" xfId="0" applyFont="1" applyAlignment="1">
      <alignment vertical="center"/>
    </xf>
    <xf numFmtId="0" fontId="17" fillId="0" borderId="22" xfId="0" applyFont="1" applyBorder="1" applyAlignment="1">
      <alignment horizontal="center" vertical="center"/>
    </xf>
    <xf numFmtId="0" fontId="17" fillId="0" borderId="22" xfId="0" applyFont="1" applyBorder="1" applyAlignment="1">
      <alignment vertical="center" wrapText="1"/>
    </xf>
    <xf numFmtId="0" fontId="17" fillId="0" borderId="7" xfId="0" applyFont="1" applyBorder="1" applyAlignment="1">
      <alignment vertical="center"/>
    </xf>
    <xf numFmtId="0" fontId="17"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wrapText="1"/>
    </xf>
    <xf numFmtId="168" fontId="12" fillId="0" borderId="0" xfId="0" applyNumberFormat="1" applyFont="1" applyAlignment="1">
      <alignment horizontal="center" vertical="center"/>
    </xf>
    <xf numFmtId="168" fontId="13" fillId="0" borderId="0" xfId="0" applyNumberFormat="1" applyFont="1" applyAlignment="1">
      <alignment horizontal="center" vertical="center"/>
    </xf>
    <xf numFmtId="167" fontId="4" fillId="2" borderId="0" xfId="0" applyNumberFormat="1" applyFont="1" applyFill="1" applyAlignment="1">
      <alignment horizontal="center" vertical="center"/>
    </xf>
    <xf numFmtId="0" fontId="65" fillId="0" borderId="0" xfId="0" applyFont="1"/>
    <xf numFmtId="0" fontId="15" fillId="2" borderId="5" xfId="0" applyFont="1" applyFill="1" applyBorder="1" applyAlignment="1">
      <alignment vertical="center" wrapText="1"/>
    </xf>
    <xf numFmtId="0" fontId="15" fillId="2" borderId="11" xfId="0" applyFont="1" applyFill="1" applyBorder="1" applyAlignment="1">
      <alignment vertical="center" wrapText="1"/>
    </xf>
    <xf numFmtId="0" fontId="15" fillId="2" borderId="12" xfId="0" applyFont="1" applyFill="1" applyBorder="1" applyAlignment="1">
      <alignment vertical="center" wrapText="1"/>
    </xf>
    <xf numFmtId="0" fontId="10" fillId="2" borderId="2" xfId="0" applyFont="1" applyFill="1" applyBorder="1" applyAlignment="1">
      <alignment horizontal="centerContinuous" vertical="center"/>
    </xf>
    <xf numFmtId="168" fontId="22" fillId="2" borderId="0" xfId="0" applyNumberFormat="1" applyFont="1" applyFill="1" applyAlignment="1">
      <alignment vertical="center" wrapText="1"/>
    </xf>
    <xf numFmtId="0" fontId="11" fillId="2" borderId="0" xfId="0" applyFont="1" applyFill="1" applyAlignment="1">
      <alignment horizontal="center"/>
    </xf>
    <xf numFmtId="0" fontId="69" fillId="2" borderId="0" xfId="0" applyFont="1" applyFill="1" applyAlignment="1">
      <alignment horizontal="left" vertical="center" wrapText="1"/>
    </xf>
    <xf numFmtId="0" fontId="66" fillId="2" borderId="0" xfId="0" applyFont="1" applyFill="1" applyAlignment="1">
      <alignment horizontal="center" vertical="center" wrapText="1"/>
    </xf>
    <xf numFmtId="0" fontId="59" fillId="2" borderId="4" xfId="3" applyFont="1" applyFill="1" applyBorder="1" applyAlignment="1">
      <alignment vertical="center"/>
    </xf>
    <xf numFmtId="0" fontId="10" fillId="2" borderId="4" xfId="3" applyFont="1" applyFill="1" applyBorder="1" applyAlignment="1">
      <alignment vertical="center"/>
    </xf>
    <xf numFmtId="0" fontId="15" fillId="2" borderId="9" xfId="3" applyFont="1" applyFill="1" applyBorder="1" applyAlignment="1">
      <alignment horizontal="center" textRotation="90" wrapText="1"/>
    </xf>
    <xf numFmtId="0" fontId="15" fillId="2" borderId="7" xfId="3" applyFont="1" applyFill="1" applyBorder="1" applyAlignment="1">
      <alignment horizontal="center" textRotation="90" wrapText="1"/>
    </xf>
    <xf numFmtId="0" fontId="15" fillId="2" borderId="8" xfId="3" applyFont="1" applyFill="1" applyBorder="1" applyAlignment="1">
      <alignment horizontal="center" textRotation="90" wrapText="1"/>
    </xf>
    <xf numFmtId="0" fontId="18" fillId="2" borderId="8"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7" fillId="2" borderId="5" xfId="3" applyFont="1" applyFill="1" applyBorder="1" applyAlignment="1">
      <alignment horizontal="center" vertical="center"/>
    </xf>
    <xf numFmtId="0" fontId="17" fillId="2" borderId="5" xfId="3" applyFont="1" applyFill="1" applyBorder="1" applyAlignment="1">
      <alignment vertical="center" wrapText="1"/>
    </xf>
    <xf numFmtId="0" fontId="12" fillId="2" borderId="17"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1" xfId="3" applyFont="1" applyFill="1" applyBorder="1" applyAlignment="1">
      <alignment vertical="center" wrapText="1"/>
    </xf>
    <xf numFmtId="0" fontId="12" fillId="2" borderId="11"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12" xfId="3" applyFont="1" applyFill="1" applyBorder="1" applyAlignment="1">
      <alignment vertical="center" wrapText="1"/>
    </xf>
    <xf numFmtId="0" fontId="12" fillId="2" borderId="12" xfId="3" applyFont="1" applyFill="1" applyBorder="1" applyAlignment="1">
      <alignment horizontal="center" vertical="center"/>
    </xf>
    <xf numFmtId="0" fontId="12" fillId="2" borderId="8" xfId="3" applyFont="1" applyFill="1" applyBorder="1" applyAlignment="1">
      <alignment horizontal="center" vertical="center" wrapText="1"/>
    </xf>
    <xf numFmtId="0" fontId="22" fillId="2" borderId="9" xfId="0" applyFont="1" applyFill="1" applyBorder="1" applyAlignment="1">
      <alignment horizontal="center" textRotation="90" wrapText="1"/>
    </xf>
    <xf numFmtId="3" fontId="14" fillId="2" borderId="10" xfId="0" applyNumberFormat="1" applyFont="1" applyFill="1" applyBorder="1" applyAlignment="1">
      <alignment horizontal="center" vertical="center"/>
    </xf>
    <xf numFmtId="3" fontId="14" fillId="0" borderId="11"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2" borderId="5"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7" xfId="0" applyFont="1" applyFill="1" applyBorder="1" applyAlignment="1">
      <alignment vertical="center" wrapText="1"/>
    </xf>
    <xf numFmtId="0" fontId="15" fillId="2" borderId="1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1" xfId="0" applyFont="1" applyFill="1" applyBorder="1" applyAlignment="1">
      <alignment vertical="center"/>
    </xf>
    <xf numFmtId="0" fontId="15" fillId="2" borderId="13" xfId="0" applyFont="1" applyFill="1" applyBorder="1" applyAlignment="1">
      <alignment horizontal="center" vertical="center"/>
    </xf>
    <xf numFmtId="0" fontId="15" fillId="2" borderId="13" xfId="0" applyFont="1" applyFill="1" applyBorder="1" applyAlignment="1">
      <alignment vertical="center" wrapText="1"/>
    </xf>
    <xf numFmtId="0" fontId="15" fillId="2" borderId="9" xfId="0" applyFont="1" applyFill="1" applyBorder="1" applyAlignment="1">
      <alignment horizontal="center" vertical="center"/>
    </xf>
    <xf numFmtId="0" fontId="15" fillId="2" borderId="9" xfId="0" applyFont="1" applyFill="1" applyBorder="1" applyAlignment="1">
      <alignment vertical="center" wrapText="1"/>
    </xf>
    <xf numFmtId="0" fontId="8" fillId="2" borderId="8" xfId="0" applyFont="1" applyFill="1" applyBorder="1" applyAlignment="1">
      <alignment horizontal="center" vertical="center"/>
    </xf>
    <xf numFmtId="0" fontId="8" fillId="2" borderId="8" xfId="0" applyFont="1" applyFill="1" applyBorder="1" applyAlignment="1">
      <alignment vertical="center"/>
    </xf>
    <xf numFmtId="0" fontId="15" fillId="2" borderId="10" xfId="0" applyFont="1" applyFill="1" applyBorder="1" applyAlignment="1">
      <alignment vertical="center" wrapText="1"/>
    </xf>
    <xf numFmtId="0" fontId="15" fillId="2" borderId="9" xfId="0" applyFont="1" applyFill="1" applyBorder="1" applyAlignment="1">
      <alignment vertical="center"/>
    </xf>
    <xf numFmtId="0" fontId="8" fillId="2" borderId="0" xfId="0" applyFont="1" applyFill="1"/>
    <xf numFmtId="0" fontId="4" fillId="0" borderId="0" xfId="0" applyFont="1" applyAlignment="1">
      <alignment horizontal="left"/>
    </xf>
    <xf numFmtId="0" fontId="4" fillId="0" borderId="0" xfId="0" applyFont="1" applyAlignment="1">
      <alignment horizontal="center"/>
    </xf>
    <xf numFmtId="0" fontId="10" fillId="0" borderId="0" xfId="0" applyFont="1" applyAlignment="1">
      <alignment vertical="center"/>
    </xf>
    <xf numFmtId="0" fontId="22" fillId="0" borderId="5" xfId="0" applyFont="1" applyBorder="1" applyAlignment="1">
      <alignment horizontal="center" textRotation="90" wrapText="1"/>
    </xf>
    <xf numFmtId="0" fontId="24" fillId="0" borderId="8" xfId="0" applyFont="1" applyBorder="1" applyAlignment="1">
      <alignment vertical="center" wrapText="1"/>
    </xf>
    <xf numFmtId="167" fontId="69" fillId="8" borderId="23" xfId="0" applyNumberFormat="1" applyFont="1" applyFill="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3" xfId="0" applyFont="1" applyBorder="1" applyAlignment="1">
      <alignment vertical="center" wrapText="1"/>
    </xf>
    <xf numFmtId="0" fontId="24"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2" xfId="0" applyFont="1" applyBorder="1" applyAlignment="1">
      <alignment vertical="center" wrapText="1"/>
    </xf>
    <xf numFmtId="0" fontId="22" fillId="0" borderId="0" xfId="0" applyFont="1" applyAlignment="1">
      <alignment horizontal="center"/>
    </xf>
    <xf numFmtId="0" fontId="50" fillId="2" borderId="4" xfId="0" applyFont="1" applyFill="1" applyBorder="1"/>
    <xf numFmtId="0" fontId="51" fillId="2" borderId="4" xfId="0" applyFont="1" applyFill="1" applyBorder="1"/>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2" borderId="8" xfId="0" applyFont="1" applyFill="1" applyBorder="1" applyAlignment="1">
      <alignment vertical="center" wrapText="1"/>
    </xf>
    <xf numFmtId="0" fontId="15" fillId="2" borderId="7"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7" xfId="0" applyFont="1" applyFill="1" applyBorder="1" applyAlignment="1">
      <alignment horizontal="center" vertical="center"/>
    </xf>
    <xf numFmtId="0" fontId="8" fillId="2" borderId="7" xfId="0" applyFont="1" applyFill="1" applyBorder="1" applyAlignment="1">
      <alignment vertical="center" wrapText="1"/>
    </xf>
    <xf numFmtId="0" fontId="19" fillId="2" borderId="0" xfId="0" applyFont="1" applyFill="1"/>
    <xf numFmtId="0" fontId="60" fillId="2" borderId="0" xfId="0" applyFont="1" applyFill="1" applyAlignment="1">
      <alignment horizontal="center"/>
    </xf>
    <xf numFmtId="0" fontId="24" fillId="0" borderId="8" xfId="0" applyFont="1" applyBorder="1" applyAlignment="1">
      <alignment horizontal="center" vertical="center" wrapText="1"/>
    </xf>
    <xf numFmtId="0" fontId="19" fillId="2" borderId="0" xfId="0" applyFont="1" applyFill="1" applyAlignment="1">
      <alignment horizontal="center" vertical="center"/>
    </xf>
    <xf numFmtId="167" fontId="69" fillId="8" borderId="0" xfId="0" applyNumberFormat="1" applyFont="1" applyFill="1" applyAlignment="1">
      <alignment horizontal="center" vertical="center"/>
    </xf>
    <xf numFmtId="0" fontId="72" fillId="2" borderId="0" xfId="0" applyFont="1" applyFill="1" applyAlignment="1">
      <alignment horizontal="center" vertical="center"/>
    </xf>
    <xf numFmtId="0" fontId="72" fillId="2" borderId="0" xfId="0" applyFont="1" applyFill="1" applyAlignment="1">
      <alignment horizontal="center"/>
    </xf>
    <xf numFmtId="0" fontId="73" fillId="2" borderId="0" xfId="0" applyFont="1" applyFill="1" applyAlignment="1">
      <alignment horizontal="center" textRotation="90" wrapText="1"/>
    </xf>
    <xf numFmtId="0" fontId="74" fillId="2" borderId="0" xfId="0" applyFont="1" applyFill="1" applyAlignment="1">
      <alignment horizontal="center" vertical="center"/>
    </xf>
    <xf numFmtId="0" fontId="75" fillId="2" borderId="0" xfId="0" applyFont="1" applyFill="1" applyAlignment="1">
      <alignment horizontal="center" vertical="center"/>
    </xf>
    <xf numFmtId="0" fontId="73" fillId="2" borderId="0" xfId="0" applyFont="1" applyFill="1" applyAlignment="1">
      <alignment horizontal="center"/>
    </xf>
    <xf numFmtId="0" fontId="76" fillId="2" borderId="0" xfId="0" applyFont="1" applyFill="1" applyAlignment="1">
      <alignment horizontal="center"/>
    </xf>
    <xf numFmtId="0" fontId="73" fillId="2" borderId="0" xfId="0" applyFont="1" applyFill="1" applyAlignment="1">
      <alignment horizontal="center" vertical="center"/>
    </xf>
    <xf numFmtId="0" fontId="77" fillId="2" borderId="0" xfId="0" applyFont="1" applyFill="1" applyAlignment="1">
      <alignment horizontal="center" vertical="center" wrapText="1"/>
    </xf>
    <xf numFmtId="0" fontId="71" fillId="2" borderId="0" xfId="0" applyFont="1" applyFill="1" applyAlignment="1">
      <alignment horizontal="center" vertical="center"/>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78" fillId="2" borderId="0" xfId="0" applyFont="1" applyFill="1" applyAlignment="1">
      <alignment horizontal="center"/>
    </xf>
    <xf numFmtId="0" fontId="65" fillId="2" borderId="0" xfId="0" applyFont="1" applyFill="1" applyAlignment="1">
      <alignment horizontal="center" vertical="center"/>
    </xf>
    <xf numFmtId="0" fontId="63" fillId="8" borderId="0" xfId="0" applyFont="1" applyFill="1" applyAlignment="1">
      <alignment horizontal="center" vertical="center"/>
    </xf>
    <xf numFmtId="0" fontId="23" fillId="2" borderId="0" xfId="3" applyFont="1" applyFill="1" applyAlignment="1">
      <alignment vertical="center" wrapText="1"/>
    </xf>
    <xf numFmtId="0" fontId="15" fillId="2" borderId="0" xfId="3" applyFont="1" applyFill="1" applyAlignment="1">
      <alignment horizontal="center" vertical="center"/>
    </xf>
    <xf numFmtId="0" fontId="15" fillId="2" borderId="0" xfId="3" applyFont="1" applyFill="1"/>
    <xf numFmtId="0" fontId="15" fillId="2" borderId="0" xfId="3" applyFont="1" applyFill="1" applyAlignment="1">
      <alignment horizontal="center" wrapText="1"/>
    </xf>
    <xf numFmtId="0" fontId="10" fillId="2" borderId="0" xfId="3" applyFont="1" applyFill="1" applyAlignment="1">
      <alignment horizontal="center" vertical="center" wrapText="1"/>
    </xf>
    <xf numFmtId="0" fontId="63" fillId="2" borderId="0" xfId="3" applyFont="1" applyFill="1" applyAlignment="1">
      <alignment horizontal="center" vertical="center"/>
    </xf>
    <xf numFmtId="0" fontId="64" fillId="2" borderId="0" xfId="0" applyFont="1" applyFill="1" applyAlignment="1">
      <alignment horizontal="center" vertical="center"/>
    </xf>
    <xf numFmtId="0" fontId="79" fillId="2" borderId="0" xfId="0" applyFont="1" applyFill="1" applyAlignment="1">
      <alignment horizontal="center" vertical="center"/>
    </xf>
    <xf numFmtId="0" fontId="49" fillId="2" borderId="0" xfId="0" applyFont="1" applyFill="1" applyAlignment="1">
      <alignment horizontal="center" vertical="center"/>
    </xf>
    <xf numFmtId="0" fontId="49" fillId="2" borderId="0" xfId="0" applyFont="1" applyFill="1"/>
    <xf numFmtId="0" fontId="49" fillId="2" borderId="0" xfId="0" applyFont="1" applyFill="1" applyAlignment="1">
      <alignment horizontal="center" wrapText="1"/>
    </xf>
    <xf numFmtId="0" fontId="51" fillId="2" borderId="0" xfId="0" applyFont="1" applyFill="1" applyAlignment="1">
      <alignment horizontal="center" vertical="center" wrapText="1"/>
    </xf>
    <xf numFmtId="0" fontId="49" fillId="2" borderId="0" xfId="0" applyFont="1" applyFill="1" applyAlignment="1">
      <alignment vertical="center"/>
    </xf>
    <xf numFmtId="0" fontId="49" fillId="2" borderId="0" xfId="0" applyFont="1" applyFill="1" applyAlignment="1">
      <alignment horizontal="center"/>
    </xf>
    <xf numFmtId="0" fontId="49" fillId="2" borderId="0" xfId="0" applyFont="1" applyFill="1" applyAlignment="1">
      <alignment wrapText="1"/>
    </xf>
    <xf numFmtId="0" fontId="50" fillId="2" borderId="0" xfId="0" applyFont="1" applyFill="1" applyAlignment="1">
      <alignment horizontal="center"/>
    </xf>
    <xf numFmtId="0" fontId="4" fillId="0" borderId="0" xfId="0" applyFont="1" applyAlignment="1">
      <alignment vertical="center"/>
    </xf>
    <xf numFmtId="0" fontId="69" fillId="0" borderId="0" xfId="0" applyFont="1" applyAlignment="1">
      <alignment horizontal="center" vertical="center"/>
    </xf>
    <xf numFmtId="0" fontId="67" fillId="0" borderId="0" xfId="0" applyFont="1" applyAlignment="1">
      <alignment vertical="center"/>
    </xf>
    <xf numFmtId="0" fontId="24" fillId="0" borderId="0" xfId="0" applyFont="1" applyAlignment="1">
      <alignment vertical="center"/>
    </xf>
    <xf numFmtId="0" fontId="67" fillId="0" borderId="0" xfId="0" applyFont="1" applyAlignment="1">
      <alignment horizontal="center" vertical="center"/>
    </xf>
    <xf numFmtId="0" fontId="4" fillId="0" borderId="0" xfId="0" applyFont="1" applyAlignment="1">
      <alignment horizontal="center" vertical="center"/>
    </xf>
    <xf numFmtId="0" fontId="60" fillId="2" borderId="0" xfId="0" applyFont="1" applyFill="1" applyAlignment="1">
      <alignment horizontal="center" vertical="center"/>
    </xf>
    <xf numFmtId="0" fontId="53" fillId="2" borderId="0" xfId="0" applyFont="1" applyFill="1" applyAlignment="1">
      <alignment horizontal="center" vertical="center"/>
    </xf>
    <xf numFmtId="0" fontId="50" fillId="2" borderId="0" xfId="0" applyFont="1" applyFill="1" applyAlignment="1">
      <alignment horizontal="center" vertical="center"/>
    </xf>
    <xf numFmtId="0" fontId="15" fillId="2" borderId="0" xfId="0" applyFont="1" applyFill="1" applyAlignment="1">
      <alignment horizontal="center" vertical="center" wrapText="1"/>
    </xf>
    <xf numFmtId="0" fontId="60" fillId="2" borderId="0" xfId="0" applyFont="1" applyFill="1" applyAlignment="1">
      <alignment horizontal="center" vertical="center" wrapText="1"/>
    </xf>
    <xf numFmtId="0" fontId="49" fillId="2" borderId="0" xfId="0" applyFont="1" applyFill="1" applyAlignment="1">
      <alignment horizontal="center" vertical="center" wrapText="1"/>
    </xf>
    <xf numFmtId="0" fontId="52" fillId="2" borderId="0" xfId="0" applyFont="1" applyFill="1" applyAlignment="1">
      <alignment horizontal="center" vertical="center"/>
    </xf>
    <xf numFmtId="0" fontId="63" fillId="2" borderId="0" xfId="0" applyFont="1" applyFill="1" applyAlignment="1">
      <alignment horizontal="center" vertical="center" wrapText="1"/>
    </xf>
    <xf numFmtId="0" fontId="80" fillId="0" borderId="8" xfId="0" applyFont="1" applyBorder="1" applyAlignment="1">
      <alignment horizontal="center" vertical="center" wrapText="1"/>
    </xf>
    <xf numFmtId="0" fontId="12" fillId="4" borderId="8" xfId="3" applyFont="1" applyFill="1" applyBorder="1" applyAlignment="1">
      <alignment horizontal="center" vertical="center"/>
    </xf>
    <xf numFmtId="168" fontId="12" fillId="4" borderId="8" xfId="0" applyNumberFormat="1" applyFont="1" applyFill="1" applyBorder="1" applyAlignment="1">
      <alignment horizontal="center" vertical="center"/>
    </xf>
    <xf numFmtId="0" fontId="11" fillId="2" borderId="15" xfId="0" applyFont="1" applyFill="1" applyBorder="1" applyAlignment="1">
      <alignment horizontal="center" vertical="center"/>
    </xf>
    <xf numFmtId="0" fontId="26" fillId="2" borderId="0" xfId="0" applyFont="1" applyFill="1" applyAlignment="1">
      <alignment horizontal="center" vertical="center"/>
    </xf>
    <xf numFmtId="0" fontId="18" fillId="8" borderId="8" xfId="0" applyFont="1" applyFill="1" applyBorder="1" applyAlignment="1">
      <alignment horizontal="center" vertical="center"/>
    </xf>
    <xf numFmtId="0" fontId="69" fillId="2" borderId="0" xfId="0" applyFont="1" applyFill="1" applyAlignment="1">
      <alignment horizontal="center" vertical="center" wrapText="1"/>
    </xf>
    <xf numFmtId="0" fontId="15" fillId="0" borderId="0" xfId="0" applyFont="1" applyAlignment="1">
      <alignment horizontal="center" vertical="center" textRotation="90" wrapText="1"/>
    </xf>
    <xf numFmtId="0" fontId="17"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1" fontId="63" fillId="2" borderId="0" xfId="0" applyNumberFormat="1" applyFont="1" applyFill="1" applyAlignment="1">
      <alignment horizontal="center" vertical="center"/>
    </xf>
    <xf numFmtId="0" fontId="26"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5" fillId="2" borderId="0" xfId="0" applyFont="1" applyFill="1" applyAlignment="1">
      <alignment horizontal="center" vertical="center" textRotation="90" wrapText="1"/>
    </xf>
    <xf numFmtId="0" fontId="20" fillId="0" borderId="0" xfId="0" applyFont="1" applyAlignment="1">
      <alignment horizontal="center" vertical="center"/>
    </xf>
    <xf numFmtId="0" fontId="70" fillId="0" borderId="23" xfId="0" applyFont="1" applyBorder="1" applyAlignment="1">
      <alignment horizontal="center" vertical="center"/>
    </xf>
    <xf numFmtId="0" fontId="70" fillId="0" borderId="0" xfId="6" applyFont="1" applyAlignment="1">
      <alignment horizontal="center" vertical="center"/>
    </xf>
    <xf numFmtId="0" fontId="13" fillId="2" borderId="10" xfId="0" applyFont="1" applyFill="1" applyBorder="1" applyAlignment="1">
      <alignment horizontal="center" vertical="center" wrapText="1"/>
    </xf>
    <xf numFmtId="0" fontId="0" fillId="2" borderId="10"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12" xfId="0" applyFill="1" applyBorder="1" applyAlignment="1" applyProtection="1">
      <alignment horizontal="center" vertical="center"/>
      <protection locked="0"/>
    </xf>
    <xf numFmtId="0" fontId="13" fillId="2" borderId="17" xfId="0" applyFont="1" applyFill="1" applyBorder="1" applyAlignment="1">
      <alignment horizontal="center" vertical="center"/>
    </xf>
    <xf numFmtId="0" fontId="0" fillId="2" borderId="5" xfId="0" applyFill="1" applyBorder="1" applyAlignment="1" applyProtection="1">
      <alignment horizontal="center" vertical="center"/>
      <protection locked="0"/>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63" fillId="2" borderId="0" xfId="0" applyFont="1" applyFill="1" applyAlignment="1">
      <alignment horizontal="center" vertical="center" textRotation="90" wrapText="1"/>
    </xf>
    <xf numFmtId="0" fontId="64" fillId="2" borderId="0" xfId="0" applyFont="1" applyFill="1" applyAlignment="1">
      <alignment horizontal="center"/>
    </xf>
    <xf numFmtId="3" fontId="14" fillId="4" borderId="8" xfId="0" applyNumberFormat="1" applyFont="1" applyFill="1" applyBorder="1" applyAlignment="1">
      <alignment horizontal="center" vertical="center"/>
    </xf>
    <xf numFmtId="0" fontId="81" fillId="0" borderId="0" xfId="0" applyFont="1"/>
    <xf numFmtId="0" fontId="81" fillId="0" borderId="0" xfId="0" applyFont="1" applyAlignment="1">
      <alignment vertical="center"/>
    </xf>
    <xf numFmtId="0" fontId="81" fillId="0" borderId="0" xfId="0" applyFont="1" applyAlignment="1">
      <alignment horizontal="center"/>
    </xf>
    <xf numFmtId="0" fontId="81" fillId="0" borderId="0" xfId="0" applyFont="1" applyAlignment="1">
      <alignment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81" fillId="0" borderId="34" xfId="0" applyFont="1" applyBorder="1" applyAlignment="1">
      <alignment vertical="center" wrapText="1"/>
    </xf>
    <xf numFmtId="0" fontId="83" fillId="0" borderId="35" xfId="8" applyFont="1" applyFill="1" applyBorder="1" applyAlignment="1">
      <alignment horizontal="center" vertical="center" wrapText="1"/>
    </xf>
    <xf numFmtId="0" fontId="81" fillId="0" borderId="36" xfId="0" applyFont="1" applyBorder="1" applyAlignment="1">
      <alignment vertical="center" wrapText="1"/>
    </xf>
    <xf numFmtId="0" fontId="83" fillId="0" borderId="37" xfId="8" applyFont="1" applyFill="1" applyBorder="1" applyAlignment="1">
      <alignment horizontal="center" vertical="center" wrapText="1"/>
    </xf>
    <xf numFmtId="0" fontId="17" fillId="0" borderId="5" xfId="0" applyFont="1" applyBorder="1" applyAlignment="1">
      <alignment horizontal="center" vertical="center"/>
    </xf>
    <xf numFmtId="0" fontId="13" fillId="2" borderId="0" xfId="0" applyFont="1" applyFill="1" applyAlignment="1">
      <alignment vertical="center"/>
    </xf>
    <xf numFmtId="0" fontId="12" fillId="2" borderId="2" xfId="0" applyFont="1" applyFill="1" applyBorder="1" applyAlignment="1">
      <alignment horizontal="center" vertical="center"/>
    </xf>
    <xf numFmtId="0" fontId="81" fillId="0" borderId="0" xfId="0" applyFont="1" applyAlignment="1">
      <alignment horizontal="left" vertical="center" wrapText="1"/>
    </xf>
    <xf numFmtId="169" fontId="81" fillId="0" borderId="0" xfId="7" applyNumberFormat="1" applyFont="1" applyAlignment="1">
      <alignment horizontal="left" vertical="center" wrapText="1"/>
    </xf>
    <xf numFmtId="0" fontId="23" fillId="0" borderId="0" xfId="0" applyFont="1" applyAlignment="1">
      <alignment horizontal="center" vertical="center" wrapText="1"/>
    </xf>
    <xf numFmtId="0" fontId="43" fillId="0" borderId="17" xfId="0" applyFont="1" applyBorder="1" applyAlignment="1">
      <alignment horizontal="center" vertical="center" wrapText="1"/>
    </xf>
    <xf numFmtId="0" fontId="43" fillId="0" borderId="17" xfId="0" applyFont="1" applyBorder="1" applyAlignment="1">
      <alignment horizontal="left" vertical="center" wrapText="1"/>
    </xf>
    <xf numFmtId="169" fontId="42" fillId="9" borderId="17" xfId="7" applyNumberFormat="1" applyFont="1" applyFill="1" applyBorder="1" applyAlignment="1" applyProtection="1">
      <alignment horizontal="right" vertical="center" wrapText="1"/>
    </xf>
    <xf numFmtId="0" fontId="43" fillId="0" borderId="11" xfId="0" applyFont="1" applyBorder="1" applyAlignment="1">
      <alignment horizontal="center" vertical="center" wrapText="1"/>
    </xf>
    <xf numFmtId="0" fontId="43" fillId="0" borderId="11" xfId="0" applyFont="1" applyBorder="1" applyAlignment="1">
      <alignment horizontal="left" vertical="center" wrapText="1"/>
    </xf>
    <xf numFmtId="169" fontId="43" fillId="9" borderId="11" xfId="7" applyNumberFormat="1" applyFont="1" applyFill="1" applyBorder="1" applyAlignment="1" applyProtection="1">
      <alignment horizontal="right" vertical="center" wrapText="1"/>
    </xf>
    <xf numFmtId="0" fontId="85" fillId="0" borderId="11" xfId="0" applyFont="1" applyBorder="1" applyAlignment="1">
      <alignment horizontal="center" vertical="center" wrapText="1"/>
    </xf>
    <xf numFmtId="0" fontId="85" fillId="0" borderId="11" xfId="0" applyFont="1" applyBorder="1" applyAlignment="1">
      <alignment vertical="center" wrapText="1"/>
    </xf>
    <xf numFmtId="1" fontId="43" fillId="4" borderId="11" xfId="7" applyNumberFormat="1" applyFont="1" applyFill="1" applyBorder="1" applyAlignment="1" applyProtection="1">
      <alignment horizontal="right" vertical="center" wrapText="1"/>
    </xf>
    <xf numFmtId="0" fontId="84" fillId="0" borderId="0" xfId="0" applyFont="1" applyAlignment="1">
      <alignment horizontal="center" vertical="center" wrapText="1"/>
    </xf>
    <xf numFmtId="0" fontId="56" fillId="0" borderId="11" xfId="0" applyFont="1" applyBorder="1" applyAlignment="1">
      <alignment horizontal="center" vertical="center" wrapText="1"/>
    </xf>
    <xf numFmtId="0" fontId="56" fillId="0" borderId="11" xfId="0" applyFont="1" applyBorder="1" applyAlignment="1">
      <alignment horizontal="left" vertical="center" wrapText="1" indent="2"/>
    </xf>
    <xf numFmtId="1" fontId="42" fillId="0" borderId="11" xfId="7" applyNumberFormat="1" applyFont="1" applyBorder="1" applyAlignment="1" applyProtection="1">
      <alignment horizontal="right" vertical="center" wrapText="1"/>
    </xf>
    <xf numFmtId="0" fontId="56" fillId="0" borderId="11" xfId="0" applyFont="1" applyBorder="1" applyAlignment="1">
      <alignment horizontal="left" vertical="center" wrapText="1" indent="1"/>
    </xf>
    <xf numFmtId="0" fontId="85" fillId="0" borderId="11" xfId="0" applyFont="1" applyBorder="1" applyAlignment="1">
      <alignment horizontal="left" vertical="center" wrapText="1"/>
    </xf>
    <xf numFmtId="1" fontId="43" fillId="9" borderId="11" xfId="7" applyNumberFormat="1" applyFont="1" applyFill="1" applyBorder="1" applyAlignment="1" applyProtection="1">
      <alignment horizontal="right" vertical="center" wrapText="1"/>
    </xf>
    <xf numFmtId="1" fontId="43" fillId="8" borderId="11" xfId="7" applyNumberFormat="1" applyFont="1" applyFill="1" applyBorder="1" applyAlignment="1" applyProtection="1">
      <alignment horizontal="right" vertical="center" wrapText="1"/>
    </xf>
    <xf numFmtId="1" fontId="42" fillId="9" borderId="11" xfId="7" applyNumberFormat="1" applyFont="1" applyFill="1" applyBorder="1" applyAlignment="1" applyProtection="1">
      <alignment horizontal="right" vertical="center" wrapText="1"/>
    </xf>
    <xf numFmtId="0" fontId="56" fillId="0" borderId="11" xfId="0" applyFont="1" applyBorder="1" applyAlignment="1">
      <alignment horizontal="left" vertical="center" wrapText="1"/>
    </xf>
    <xf numFmtId="0" fontId="86" fillId="0" borderId="0" xfId="0" applyFont="1" applyAlignment="1">
      <alignment horizontal="center" vertical="center" wrapText="1"/>
    </xf>
    <xf numFmtId="1" fontId="43" fillId="0" borderId="11" xfId="7" applyNumberFormat="1" applyFont="1" applyFill="1" applyBorder="1" applyAlignment="1" applyProtection="1">
      <alignment horizontal="right" vertical="center" wrapText="1"/>
    </xf>
    <xf numFmtId="0" fontId="42" fillId="0" borderId="11" xfId="0" applyFont="1" applyBorder="1" applyAlignment="1">
      <alignment horizontal="center" vertical="center" wrapText="1"/>
    </xf>
    <xf numFmtId="1" fontId="43" fillId="0" borderId="11" xfId="7" applyNumberFormat="1" applyFont="1" applyBorder="1" applyAlignment="1" applyProtection="1">
      <alignment horizontal="right" vertical="center" wrapText="1"/>
    </xf>
    <xf numFmtId="0" fontId="56" fillId="0" borderId="11" xfId="0" applyFont="1" applyBorder="1" applyAlignment="1">
      <alignment horizontal="left" vertical="center" wrapText="1" indent="3"/>
    </xf>
    <xf numFmtId="1" fontId="42" fillId="8" borderId="11" xfId="7" applyNumberFormat="1" applyFont="1" applyFill="1" applyBorder="1" applyAlignment="1" applyProtection="1">
      <alignment horizontal="right" vertical="center" wrapText="1"/>
    </xf>
    <xf numFmtId="0" fontId="56" fillId="0" borderId="12" xfId="0" applyFont="1" applyBorder="1" applyAlignment="1">
      <alignment horizontal="center" vertical="center" wrapText="1"/>
    </xf>
    <xf numFmtId="0" fontId="56" fillId="0" borderId="12" xfId="0" applyFont="1" applyBorder="1" applyAlignment="1">
      <alignment horizontal="left" vertical="center" wrapText="1" indent="2"/>
    </xf>
    <xf numFmtId="1" fontId="42" fillId="0" borderId="12" xfId="7" applyNumberFormat="1" applyFont="1" applyBorder="1" applyAlignment="1" applyProtection="1">
      <alignment horizontal="right" vertical="center" wrapText="1"/>
    </xf>
    <xf numFmtId="0" fontId="43" fillId="0" borderId="5" xfId="0" applyFont="1" applyBorder="1" applyAlignment="1">
      <alignment horizontal="center" vertical="center" wrapText="1"/>
    </xf>
    <xf numFmtId="169" fontId="43" fillId="0" borderId="5" xfId="7" applyNumberFormat="1" applyFont="1" applyBorder="1" applyAlignment="1" applyProtection="1">
      <alignment horizontal="center" vertical="center" wrapText="1"/>
    </xf>
    <xf numFmtId="0" fontId="12" fillId="2" borderId="8" xfId="3" applyFont="1" applyFill="1" applyBorder="1" applyAlignment="1">
      <alignment horizontal="center" vertical="center"/>
    </xf>
    <xf numFmtId="0" fontId="40" fillId="0" borderId="6" xfId="0" applyFont="1" applyBorder="1"/>
    <xf numFmtId="0" fontId="40" fillId="0" borderId="6" xfId="0" applyFont="1" applyBorder="1" applyAlignment="1">
      <alignment horizontal="center"/>
    </xf>
    <xf numFmtId="0" fontId="42" fillId="0" borderId="6" xfId="0" applyFont="1" applyBorder="1"/>
    <xf numFmtId="0" fontId="13" fillId="0" borderId="8" xfId="0" applyFont="1" applyBorder="1" applyAlignment="1">
      <alignment horizontal="center" vertical="center"/>
    </xf>
    <xf numFmtId="0" fontId="43" fillId="10" borderId="11" xfId="0" applyFont="1" applyFill="1" applyBorder="1" applyAlignment="1">
      <alignment horizontal="left" vertical="center" wrapText="1"/>
    </xf>
    <xf numFmtId="0" fontId="85" fillId="10" borderId="11" xfId="0" applyFont="1" applyFill="1" applyBorder="1" applyAlignment="1">
      <alignment horizontal="left" vertical="center" wrapText="1"/>
    </xf>
    <xf numFmtId="0" fontId="42" fillId="0" borderId="2" xfId="0" applyFont="1" applyBorder="1"/>
    <xf numFmtId="0" fontId="17" fillId="0" borderId="6" xfId="0" applyFont="1" applyBorder="1" applyAlignment="1">
      <alignment vertical="center"/>
    </xf>
    <xf numFmtId="0" fontId="10" fillId="2" borderId="0" xfId="0" applyFont="1" applyFill="1"/>
    <xf numFmtId="3" fontId="15" fillId="2" borderId="11" xfId="0" applyNumberFormat="1" applyFont="1" applyFill="1" applyBorder="1" applyAlignment="1" applyProtection="1">
      <alignment horizontal="center" vertical="center"/>
      <protection locked="0"/>
    </xf>
    <xf numFmtId="3" fontId="15" fillId="2" borderId="7" xfId="0" applyNumberFormat="1" applyFont="1" applyFill="1" applyBorder="1" applyAlignment="1" applyProtection="1">
      <alignment horizontal="center" vertical="center"/>
      <protection locked="0"/>
    </xf>
    <xf numFmtId="0" fontId="20" fillId="2" borderId="0" xfId="0" applyFont="1" applyFill="1" applyAlignment="1">
      <alignment horizontal="center" vertical="center"/>
    </xf>
    <xf numFmtId="3" fontId="22" fillId="0" borderId="10" xfId="1" applyNumberFormat="1" applyFont="1" applyBorder="1" applyAlignment="1" applyProtection="1">
      <alignment horizontal="center" vertical="center"/>
      <protection locked="0"/>
    </xf>
    <xf numFmtId="3" fontId="22" fillId="3" borderId="10" xfId="0" applyNumberFormat="1" applyFont="1" applyFill="1" applyBorder="1" applyAlignment="1" applyProtection="1">
      <alignment horizontal="center" vertical="center"/>
      <protection locked="0"/>
    </xf>
    <xf numFmtId="3" fontId="22" fillId="3" borderId="11" xfId="0" applyNumberFormat="1" applyFont="1" applyFill="1" applyBorder="1" applyAlignment="1" applyProtection="1">
      <alignment horizontal="center" vertical="center"/>
      <protection locked="0"/>
    </xf>
    <xf numFmtId="3" fontId="22" fillId="0" borderId="12" xfId="1" applyNumberFormat="1" applyFont="1" applyBorder="1" applyAlignment="1" applyProtection="1">
      <alignment horizontal="center" vertical="center"/>
      <protection locked="0"/>
    </xf>
    <xf numFmtId="3" fontId="22" fillId="3" borderId="12" xfId="0" applyNumberFormat="1" applyFont="1" applyFill="1" applyBorder="1" applyAlignment="1" applyProtection="1">
      <alignment horizontal="center" vertical="center"/>
      <protection locked="0"/>
    </xf>
    <xf numFmtId="3" fontId="22" fillId="0" borderId="10" xfId="0" applyNumberFormat="1" applyFont="1" applyBorder="1" applyAlignment="1" applyProtection="1">
      <alignment horizontal="center" vertical="center"/>
      <protection locked="0"/>
    </xf>
    <xf numFmtId="3" fontId="22" fillId="0" borderId="10" xfId="1" applyNumberFormat="1" applyFont="1" applyFill="1" applyBorder="1" applyAlignment="1" applyProtection="1">
      <alignment horizontal="center" vertical="center"/>
      <protection locked="0"/>
    </xf>
    <xf numFmtId="3" fontId="15" fillId="2" borderId="10" xfId="0" applyNumberFormat="1" applyFont="1" applyFill="1" applyBorder="1" applyAlignment="1" applyProtection="1">
      <alignment horizontal="center" vertical="center"/>
      <protection locked="0"/>
    </xf>
    <xf numFmtId="3" fontId="15" fillId="3" borderId="10" xfId="0" applyNumberFormat="1" applyFont="1" applyFill="1" applyBorder="1" applyAlignment="1" applyProtection="1">
      <alignment horizontal="center" vertical="center"/>
      <protection locked="0"/>
    </xf>
    <xf numFmtId="3" fontId="15" fillId="3" borderId="11" xfId="0" applyNumberFormat="1" applyFont="1" applyFill="1" applyBorder="1" applyAlignment="1" applyProtection="1">
      <alignment horizontal="center" vertical="center"/>
      <protection locked="0"/>
    </xf>
    <xf numFmtId="3" fontId="15" fillId="2" borderId="9" xfId="0" applyNumberFormat="1" applyFont="1" applyFill="1" applyBorder="1" applyAlignment="1" applyProtection="1">
      <alignment horizontal="center" vertical="center"/>
      <protection locked="0"/>
    </xf>
    <xf numFmtId="3" fontId="15" fillId="7" borderId="11" xfId="0" applyNumberFormat="1" applyFont="1" applyFill="1" applyBorder="1" applyAlignment="1" applyProtection="1">
      <alignment horizontal="center" vertical="center"/>
      <protection locked="0"/>
    </xf>
    <xf numFmtId="3" fontId="15" fillId="2" borderId="12" xfId="0" applyNumberFormat="1" applyFont="1" applyFill="1" applyBorder="1" applyAlignment="1" applyProtection="1">
      <alignment horizontal="center" vertical="center"/>
      <protection locked="0"/>
    </xf>
    <xf numFmtId="3" fontId="15" fillId="2" borderId="13" xfId="0" applyNumberFormat="1" applyFont="1" applyFill="1" applyBorder="1" applyAlignment="1" applyProtection="1">
      <alignment horizontal="center" vertical="center"/>
      <protection locked="0"/>
    </xf>
    <xf numFmtId="3" fontId="15" fillId="2" borderId="5" xfId="0" applyNumberFormat="1" applyFont="1" applyFill="1" applyBorder="1" applyAlignment="1" applyProtection="1">
      <alignment horizontal="center" vertical="center"/>
      <protection locked="0"/>
    </xf>
    <xf numFmtId="3" fontId="15" fillId="3" borderId="12" xfId="0" applyNumberFormat="1" applyFont="1" applyFill="1" applyBorder="1" applyAlignment="1" applyProtection="1">
      <alignment horizontal="center" vertical="center"/>
      <protection locked="0"/>
    </xf>
    <xf numFmtId="3" fontId="8" fillId="4" borderId="8" xfId="0" applyNumberFormat="1" applyFont="1" applyFill="1" applyBorder="1" applyAlignment="1">
      <alignment horizontal="center" vertical="center"/>
    </xf>
    <xf numFmtId="3" fontId="8" fillId="2" borderId="10"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4" borderId="11" xfId="0" applyNumberFormat="1" applyFont="1" applyFill="1" applyBorder="1" applyAlignment="1">
      <alignment horizontal="center" vertical="center"/>
    </xf>
    <xf numFmtId="3" fontId="8" fillId="3" borderId="8" xfId="0" applyNumberFormat="1" applyFont="1" applyFill="1" applyBorder="1" applyAlignment="1">
      <alignment horizontal="center" vertical="center"/>
    </xf>
    <xf numFmtId="3" fontId="8" fillId="0" borderId="10" xfId="0" applyNumberFormat="1" applyFont="1" applyBorder="1" applyAlignment="1">
      <alignment horizontal="center" vertical="center"/>
    </xf>
    <xf numFmtId="3" fontId="8" fillId="0" borderId="12" xfId="0" applyNumberFormat="1" applyFont="1" applyBorder="1" applyAlignment="1">
      <alignment horizontal="center" vertical="center"/>
    </xf>
    <xf numFmtId="3" fontId="24" fillId="4" borderId="8" xfId="0" applyNumberFormat="1" applyFont="1" applyFill="1" applyBorder="1" applyAlignment="1">
      <alignment horizontal="center" vertical="center"/>
    </xf>
    <xf numFmtId="3" fontId="24" fillId="8" borderId="10" xfId="1" applyNumberFormat="1" applyFont="1" applyFill="1" applyBorder="1" applyAlignment="1" applyProtection="1">
      <alignment horizontal="center" vertical="center"/>
    </xf>
    <xf numFmtId="3" fontId="22" fillId="3" borderId="8" xfId="0" applyNumberFormat="1" applyFont="1" applyFill="1" applyBorder="1" applyAlignment="1">
      <alignment horizontal="center" vertical="center"/>
    </xf>
    <xf numFmtId="3" fontId="24" fillId="8" borderId="12" xfId="1" applyNumberFormat="1" applyFont="1" applyFill="1" applyBorder="1" applyAlignment="1" applyProtection="1">
      <alignment horizontal="center" vertical="center"/>
    </xf>
    <xf numFmtId="3" fontId="15" fillId="8" borderId="11" xfId="0" applyNumberFormat="1" applyFont="1" applyFill="1" applyBorder="1" applyAlignment="1" applyProtection="1">
      <alignment horizontal="center" vertical="center"/>
      <protection locked="0"/>
    </xf>
    <xf numFmtId="3" fontId="15" fillId="8" borderId="12" xfId="0" applyNumberFormat="1" applyFont="1" applyFill="1" applyBorder="1" applyAlignment="1" applyProtection="1">
      <alignment horizontal="center" vertical="center"/>
      <protection locked="0"/>
    </xf>
    <xf numFmtId="3" fontId="15" fillId="2" borderId="18" xfId="0" applyNumberFormat="1" applyFont="1" applyFill="1" applyBorder="1" applyAlignment="1" applyProtection="1">
      <alignment horizontal="center" vertical="center"/>
      <protection locked="0"/>
    </xf>
    <xf numFmtId="3" fontId="15" fillId="2" borderId="16" xfId="0" applyNumberFormat="1" applyFont="1" applyFill="1" applyBorder="1" applyAlignment="1" applyProtection="1">
      <alignment horizontal="center" vertical="center"/>
      <protection locked="0"/>
    </xf>
    <xf numFmtId="3" fontId="15" fillId="2" borderId="20" xfId="0" applyNumberFormat="1" applyFont="1" applyFill="1" applyBorder="1" applyAlignment="1" applyProtection="1">
      <alignment horizontal="center" vertical="center"/>
      <protection locked="0"/>
    </xf>
    <xf numFmtId="3" fontId="8" fillId="0" borderId="11" xfId="0" applyNumberFormat="1" applyFont="1" applyBorder="1" applyAlignment="1">
      <alignment horizontal="center" vertical="center"/>
    </xf>
    <xf numFmtId="3" fontId="17" fillId="3" borderId="8" xfId="0" applyNumberFormat="1" applyFont="1" applyFill="1" applyBorder="1" applyAlignment="1">
      <alignment horizontal="center" vertical="center"/>
    </xf>
    <xf numFmtId="3" fontId="17" fillId="3" borderId="10" xfId="0" applyNumberFormat="1" applyFont="1" applyFill="1" applyBorder="1" applyAlignment="1" applyProtection="1">
      <alignment horizontal="center" vertical="center"/>
      <protection locked="0"/>
    </xf>
    <xf numFmtId="3" fontId="17" fillId="3" borderId="11" xfId="0" applyNumberFormat="1" applyFont="1" applyFill="1" applyBorder="1" applyAlignment="1" applyProtection="1">
      <alignment horizontal="center" vertical="center"/>
      <protection locked="0"/>
    </xf>
    <xf numFmtId="3" fontId="17" fillId="3" borderId="12" xfId="0" applyNumberFormat="1" applyFont="1" applyFill="1" applyBorder="1" applyAlignment="1" applyProtection="1">
      <alignment horizontal="center" vertical="center"/>
      <protection locked="0"/>
    </xf>
    <xf numFmtId="0" fontId="65" fillId="2" borderId="0" xfId="0" applyFont="1" applyFill="1" applyAlignment="1">
      <alignment horizontal="center"/>
    </xf>
    <xf numFmtId="167" fontId="0" fillId="3" borderId="10" xfId="0" applyNumberFormat="1" applyFill="1" applyBorder="1" applyAlignment="1" applyProtection="1">
      <alignment horizontal="center" vertical="center"/>
      <protection locked="0"/>
    </xf>
    <xf numFmtId="167" fontId="0" fillId="3" borderId="11" xfId="0" applyNumberFormat="1" applyFill="1" applyBorder="1" applyAlignment="1" applyProtection="1">
      <alignment horizontal="center" vertical="center"/>
      <protection locked="0"/>
    </xf>
    <xf numFmtId="3" fontId="15" fillId="0" borderId="12" xfId="0" applyNumberFormat="1" applyFont="1" applyBorder="1" applyAlignment="1" applyProtection="1">
      <alignment horizontal="center" vertical="center"/>
      <protection locked="0"/>
    </xf>
    <xf numFmtId="0" fontId="14" fillId="2" borderId="8" xfId="4" applyFont="1" applyFill="1" applyBorder="1" applyAlignment="1">
      <alignment horizontal="center" vertical="center" wrapText="1"/>
    </xf>
    <xf numFmtId="167" fontId="4" fillId="3" borderId="11" xfId="3" applyNumberFormat="1" applyFill="1" applyBorder="1" applyAlignment="1" applyProtection="1">
      <alignment horizontal="center" vertical="center"/>
      <protection locked="0"/>
    </xf>
    <xf numFmtId="0" fontId="4" fillId="2" borderId="0" xfId="0" applyFont="1" applyFill="1" applyAlignment="1">
      <alignment vertical="center" wrapText="1"/>
    </xf>
    <xf numFmtId="3" fontId="13" fillId="4" borderId="8" xfId="0" applyNumberFormat="1" applyFont="1" applyFill="1" applyBorder="1" applyAlignment="1">
      <alignment horizontal="center" vertical="center"/>
    </xf>
    <xf numFmtId="3" fontId="13" fillId="8" borderId="10" xfId="0" applyNumberFormat="1" applyFont="1" applyFill="1" applyBorder="1" applyAlignment="1">
      <alignment horizontal="center" vertical="center"/>
    </xf>
    <xf numFmtId="3" fontId="0" fillId="5" borderId="10" xfId="0" applyNumberFormat="1" applyFill="1" applyBorder="1" applyAlignment="1" applyProtection="1">
      <alignment horizontal="center" vertical="center"/>
      <protection locked="0"/>
    </xf>
    <xf numFmtId="3" fontId="0" fillId="3" borderId="10"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protection locked="0"/>
    </xf>
    <xf numFmtId="3" fontId="0" fillId="2" borderId="11" xfId="0" applyNumberFormat="1" applyFill="1" applyBorder="1" applyAlignment="1" applyProtection="1">
      <alignment horizontal="center" vertical="center"/>
      <protection locked="0"/>
    </xf>
    <xf numFmtId="3" fontId="0" fillId="3" borderId="11" xfId="0" applyNumberFormat="1" applyFill="1" applyBorder="1" applyAlignment="1" applyProtection="1">
      <alignment horizontal="center" vertical="center"/>
      <protection locked="0"/>
    </xf>
    <xf numFmtId="3" fontId="0" fillId="2" borderId="9" xfId="0" applyNumberFormat="1" applyFill="1" applyBorder="1" applyAlignment="1" applyProtection="1">
      <alignment horizontal="center" vertical="center"/>
      <protection locked="0"/>
    </xf>
    <xf numFmtId="3" fontId="0" fillId="2" borderId="4" xfId="0" applyNumberFormat="1" applyFill="1" applyBorder="1" applyAlignment="1" applyProtection="1">
      <alignment horizontal="center" vertical="center"/>
      <protection locked="0"/>
    </xf>
    <xf numFmtId="3" fontId="0" fillId="2" borderId="18" xfId="0" applyNumberFormat="1" applyFill="1" applyBorder="1" applyAlignment="1" applyProtection="1">
      <alignment horizontal="center" vertical="center"/>
      <protection locked="0"/>
    </xf>
    <xf numFmtId="3" fontId="13" fillId="8" borderId="11" xfId="0" applyNumberFormat="1" applyFont="1" applyFill="1" applyBorder="1" applyAlignment="1">
      <alignment horizontal="center" vertical="center"/>
    </xf>
    <xf numFmtId="3" fontId="0" fillId="7" borderId="11" xfId="0" applyNumberFormat="1" applyFill="1" applyBorder="1" applyAlignment="1" applyProtection="1">
      <alignment horizontal="center" vertical="center"/>
      <protection locked="0"/>
    </xf>
    <xf numFmtId="3" fontId="13" fillId="8" borderId="12" xfId="0" applyNumberFormat="1" applyFont="1" applyFill="1" applyBorder="1" applyAlignment="1">
      <alignment horizontal="center" vertical="center"/>
    </xf>
    <xf numFmtId="3" fontId="0" fillId="2" borderId="12" xfId="0" applyNumberFormat="1" applyFill="1" applyBorder="1" applyAlignment="1" applyProtection="1">
      <alignment horizontal="center" vertical="center"/>
      <protection locked="0"/>
    </xf>
    <xf numFmtId="3" fontId="0" fillId="2" borderId="13" xfId="0" applyNumberFormat="1" applyFill="1" applyBorder="1" applyAlignment="1" applyProtection="1">
      <alignment horizontal="center" vertical="center"/>
      <protection locked="0"/>
    </xf>
    <xf numFmtId="3" fontId="13" fillId="4" borderId="11" xfId="0" applyNumberFormat="1" applyFont="1" applyFill="1" applyBorder="1" applyAlignment="1">
      <alignment horizontal="center" vertical="center"/>
    </xf>
    <xf numFmtId="3" fontId="13" fillId="8" borderId="17" xfId="0" applyNumberFormat="1" applyFont="1" applyFill="1" applyBorder="1" applyAlignment="1">
      <alignment horizontal="center" vertical="center"/>
    </xf>
    <xf numFmtId="3" fontId="0" fillId="2" borderId="5" xfId="0" applyNumberFormat="1" applyFill="1" applyBorder="1" applyAlignment="1" applyProtection="1">
      <alignment horizontal="center" vertical="center"/>
      <protection locked="0"/>
    </xf>
    <xf numFmtId="3" fontId="0" fillId="2" borderId="15" xfId="0" applyNumberFormat="1" applyFill="1" applyBorder="1" applyAlignment="1" applyProtection="1">
      <alignment horizontal="center" vertical="center"/>
      <protection locked="0"/>
    </xf>
    <xf numFmtId="3" fontId="0" fillId="2" borderId="16" xfId="0" applyNumberFormat="1" applyFill="1" applyBorder="1" applyAlignment="1" applyProtection="1">
      <alignment horizontal="center" vertical="center"/>
      <protection locked="0"/>
    </xf>
    <xf numFmtId="3" fontId="0" fillId="2" borderId="19" xfId="0" applyNumberFormat="1" applyFill="1" applyBorder="1" applyAlignment="1" applyProtection="1">
      <alignment horizontal="center" vertical="center"/>
      <protection locked="0"/>
    </xf>
    <xf numFmtId="3" fontId="0" fillId="2" borderId="20" xfId="0" applyNumberFormat="1" applyFill="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 fontId="0" fillId="0" borderId="5" xfId="0"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3" fontId="0" fillId="0" borderId="29" xfId="0" applyNumberFormat="1"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3" fontId="0" fillId="0" borderId="13" xfId="0" applyNumberFormat="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3" fontId="0" fillId="0" borderId="28" xfId="0" applyNumberFormat="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12" fillId="4" borderId="8" xfId="0" applyNumberFormat="1" applyFont="1" applyFill="1" applyBorder="1" applyAlignment="1">
      <alignment horizontal="center" vertical="center"/>
    </xf>
    <xf numFmtId="3" fontId="13" fillId="2" borderId="11" xfId="0" applyNumberFormat="1" applyFont="1" applyFill="1" applyBorder="1" applyAlignment="1">
      <alignment horizontal="center" vertical="center"/>
    </xf>
    <xf numFmtId="3" fontId="4" fillId="3" borderId="11" xfId="0" applyNumberFormat="1" applyFont="1" applyFill="1" applyBorder="1" applyAlignment="1" applyProtection="1">
      <alignment horizontal="center" vertical="center"/>
      <protection locked="0"/>
    </xf>
    <xf numFmtId="3" fontId="13" fillId="2" borderId="17" xfId="0" applyNumberFormat="1" applyFont="1" applyFill="1" applyBorder="1" applyAlignment="1" applyProtection="1">
      <alignment horizontal="center" vertical="center"/>
      <protection locked="0"/>
    </xf>
    <xf numFmtId="3" fontId="13" fillId="2" borderId="10" xfId="0" applyNumberFormat="1" applyFont="1" applyFill="1" applyBorder="1" applyAlignment="1" applyProtection="1">
      <alignment horizontal="center" vertical="center"/>
      <protection locked="0"/>
    </xf>
    <xf numFmtId="3" fontId="13" fillId="2" borderId="7" xfId="0" applyNumberFormat="1" applyFont="1" applyFill="1" applyBorder="1" applyAlignment="1" applyProtection="1">
      <alignment horizontal="center" vertical="center"/>
      <protection locked="0"/>
    </xf>
    <xf numFmtId="3" fontId="13" fillId="0" borderId="7" xfId="0" applyNumberFormat="1" applyFont="1" applyBorder="1" applyAlignment="1" applyProtection="1">
      <alignment horizontal="center" vertical="center"/>
      <protection locked="0"/>
    </xf>
    <xf numFmtId="3" fontId="13" fillId="2" borderId="12" xfId="0" applyNumberFormat="1" applyFont="1" applyFill="1" applyBorder="1" applyAlignment="1">
      <alignment horizontal="center" vertical="center"/>
    </xf>
    <xf numFmtId="3" fontId="4" fillId="0" borderId="12" xfId="0" applyNumberFormat="1" applyFont="1" applyBorder="1" applyAlignment="1" applyProtection="1">
      <alignment horizontal="center" vertical="center"/>
      <protection locked="0"/>
    </xf>
    <xf numFmtId="0" fontId="7"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3" fontId="13" fillId="0" borderId="17" xfId="0" applyNumberFormat="1" applyFont="1" applyBorder="1" applyAlignment="1">
      <alignment horizontal="center" vertical="center"/>
    </xf>
    <xf numFmtId="3" fontId="0" fillId="7" borderId="5" xfId="0" applyNumberFormat="1" applyFill="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3" fontId="13" fillId="0" borderId="11" xfId="0" applyNumberFormat="1" applyFont="1" applyBorder="1" applyAlignment="1">
      <alignment horizontal="center" vertical="center"/>
    </xf>
    <xf numFmtId="3" fontId="13" fillId="0" borderId="13" xfId="0" applyNumberFormat="1" applyFont="1" applyBorder="1" applyAlignment="1">
      <alignment horizontal="center" vertical="center"/>
    </xf>
    <xf numFmtId="3" fontId="0" fillId="2" borderId="23" xfId="0" applyNumberFormat="1" applyFill="1" applyBorder="1" applyAlignment="1" applyProtection="1">
      <alignment horizontal="center" vertical="center"/>
      <protection locked="0"/>
    </xf>
    <xf numFmtId="3" fontId="0" fillId="0" borderId="22" xfId="0" applyNumberFormat="1" applyBorder="1" applyAlignment="1" applyProtection="1">
      <alignment horizontal="center" vertical="center"/>
      <protection locked="0"/>
    </xf>
    <xf numFmtId="3" fontId="13" fillId="0" borderId="10" xfId="0" applyNumberFormat="1" applyFont="1" applyBorder="1" applyAlignment="1">
      <alignment horizontal="center" vertical="center"/>
    </xf>
    <xf numFmtId="3" fontId="0" fillId="0" borderId="10" xfId="0" applyNumberFormat="1" applyBorder="1" applyAlignment="1" applyProtection="1">
      <alignment horizontal="center" vertical="center"/>
      <protection locked="0"/>
    </xf>
    <xf numFmtId="3" fontId="13" fillId="0" borderId="12" xfId="0" applyNumberFormat="1" applyFont="1" applyBorder="1" applyAlignment="1">
      <alignment horizontal="center" vertical="center"/>
    </xf>
    <xf numFmtId="3" fontId="13" fillId="0" borderId="8" xfId="0" applyNumberFormat="1" applyFont="1" applyBorder="1" applyAlignment="1">
      <alignment horizontal="center" vertical="center"/>
    </xf>
    <xf numFmtId="3" fontId="0" fillId="3" borderId="8" xfId="0" applyNumberForma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0" fontId="9" fillId="0" borderId="0" xfId="0" applyFont="1" applyAlignment="1">
      <alignment vertical="center"/>
    </xf>
    <xf numFmtId="0" fontId="0" fillId="0" borderId="0" xfId="0" applyAlignment="1">
      <alignment vertical="center"/>
    </xf>
    <xf numFmtId="3" fontId="0" fillId="7" borderId="10" xfId="0" applyNumberFormat="1" applyFill="1" applyBorder="1" applyAlignment="1" applyProtection="1">
      <alignment horizontal="center" vertical="center"/>
      <protection locked="0"/>
    </xf>
    <xf numFmtId="3" fontId="13" fillId="7" borderId="8" xfId="0" applyNumberFormat="1" applyFont="1" applyFill="1" applyBorder="1" applyAlignment="1">
      <alignment horizontal="center" vertical="center"/>
    </xf>
    <xf numFmtId="3" fontId="13" fillId="2" borderId="10" xfId="0" applyNumberFormat="1" applyFont="1" applyFill="1" applyBorder="1" applyAlignment="1">
      <alignment horizontal="center" vertical="center"/>
    </xf>
    <xf numFmtId="3" fontId="0" fillId="2" borderId="7" xfId="0" applyNumberFormat="1" applyFill="1" applyBorder="1" applyAlignment="1" applyProtection="1">
      <alignment horizontal="center" vertical="center"/>
      <protection locked="0"/>
    </xf>
    <xf numFmtId="3" fontId="0" fillId="7" borderId="8" xfId="0" applyNumberFormat="1" applyFill="1" applyBorder="1" applyAlignment="1">
      <alignment horizontal="center" vertical="center"/>
    </xf>
    <xf numFmtId="3" fontId="0" fillId="3" borderId="12"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wrapText="1"/>
      <protection locked="0"/>
    </xf>
    <xf numFmtId="3" fontId="0" fillId="2" borderId="10" xfId="7" applyNumberFormat="1" applyFont="1" applyFill="1" applyBorder="1" applyAlignment="1" applyProtection="1">
      <alignment horizontal="center" vertical="center" wrapText="1"/>
      <protection locked="0"/>
    </xf>
    <xf numFmtId="3" fontId="13" fillId="0" borderId="0" xfId="0" applyNumberFormat="1" applyFont="1" applyAlignment="1">
      <alignment horizontal="center" vertical="center"/>
    </xf>
    <xf numFmtId="3" fontId="0" fillId="2" borderId="0" xfId="0" applyNumberFormat="1" applyFill="1" applyAlignment="1">
      <alignment horizontal="center" vertical="center"/>
    </xf>
    <xf numFmtId="168" fontId="26" fillId="2" borderId="11" xfId="0" applyNumberFormat="1" applyFont="1" applyFill="1" applyBorder="1" applyAlignment="1" applyProtection="1">
      <alignment horizontal="center" vertical="center"/>
      <protection locked="0"/>
    </xf>
    <xf numFmtId="168" fontId="26" fillId="3" borderId="11" xfId="0" applyNumberFormat="1" applyFont="1" applyFill="1" applyBorder="1" applyAlignment="1" applyProtection="1">
      <alignment horizontal="center" vertical="center"/>
      <protection locked="0"/>
    </xf>
    <xf numFmtId="168" fontId="26" fillId="2" borderId="20" xfId="0" applyNumberFormat="1" applyFont="1" applyFill="1" applyBorder="1" applyAlignment="1" applyProtection="1">
      <alignment horizontal="center" vertical="center"/>
      <protection locked="0"/>
    </xf>
    <xf numFmtId="168" fontId="26" fillId="2" borderId="7" xfId="0" applyNumberFormat="1" applyFont="1" applyFill="1" applyBorder="1" applyAlignment="1" applyProtection="1">
      <alignment horizontal="center" vertical="center"/>
      <protection locked="0"/>
    </xf>
    <xf numFmtId="168" fontId="26" fillId="2" borderId="22" xfId="0" applyNumberFormat="1" applyFont="1" applyFill="1" applyBorder="1" applyAlignment="1" applyProtection="1">
      <alignment horizontal="center" vertical="center"/>
      <protection locked="0"/>
    </xf>
    <xf numFmtId="168" fontId="26" fillId="2" borderId="9" xfId="0" applyNumberFormat="1" applyFont="1" applyFill="1" applyBorder="1" applyAlignment="1" applyProtection="1">
      <alignment horizontal="center" vertical="center"/>
      <protection locked="0"/>
    </xf>
    <xf numFmtId="168" fontId="26" fillId="2" borderId="24" xfId="0" applyNumberFormat="1" applyFont="1" applyFill="1" applyBorder="1" applyAlignment="1" applyProtection="1">
      <alignment horizontal="center" vertical="center"/>
      <protection locked="0"/>
    </xf>
    <xf numFmtId="168" fontId="12" fillId="8" borderId="17" xfId="0" applyNumberFormat="1" applyFont="1" applyFill="1" applyBorder="1" applyAlignment="1">
      <alignment horizontal="center" vertical="center"/>
    </xf>
    <xf numFmtId="168" fontId="12" fillId="8" borderId="17" xfId="0" applyNumberFormat="1" applyFont="1" applyFill="1" applyBorder="1" applyAlignment="1" applyProtection="1">
      <alignment horizontal="center" vertical="center"/>
      <protection locked="0"/>
    </xf>
    <xf numFmtId="168" fontId="12" fillId="8" borderId="11" xfId="0" applyNumberFormat="1" applyFont="1" applyFill="1" applyBorder="1" applyAlignment="1">
      <alignment horizontal="center" vertical="center"/>
    </xf>
    <xf numFmtId="168" fontId="12" fillId="8" borderId="11" xfId="0" applyNumberFormat="1" applyFont="1" applyFill="1" applyBorder="1" applyAlignment="1" applyProtection="1">
      <alignment horizontal="center" vertical="center"/>
      <protection locked="0"/>
    </xf>
    <xf numFmtId="168" fontId="12" fillId="8" borderId="12" xfId="0" applyNumberFormat="1" applyFont="1" applyFill="1" applyBorder="1" applyAlignment="1">
      <alignment horizontal="center" vertical="center"/>
    </xf>
    <xf numFmtId="168" fontId="12" fillId="8" borderId="12" xfId="0" applyNumberFormat="1" applyFont="1" applyFill="1" applyBorder="1" applyAlignment="1" applyProtection="1">
      <alignment horizontal="center" vertical="center"/>
      <protection locked="0"/>
    </xf>
    <xf numFmtId="168" fontId="26" fillId="2" borderId="5" xfId="0" applyNumberFormat="1" applyFont="1" applyFill="1" applyBorder="1" applyAlignment="1" applyProtection="1">
      <alignment horizontal="center" vertical="center"/>
      <protection locked="0"/>
    </xf>
    <xf numFmtId="168" fontId="26" fillId="3" borderId="17" xfId="0" applyNumberFormat="1" applyFont="1" applyFill="1" applyBorder="1" applyAlignment="1" applyProtection="1">
      <alignment horizontal="center" vertical="center"/>
      <protection locked="0"/>
    </xf>
    <xf numFmtId="168" fontId="26" fillId="2" borderId="12" xfId="0" applyNumberFormat="1" applyFont="1" applyFill="1" applyBorder="1" applyAlignment="1" applyProtection="1">
      <alignment horizontal="center" vertical="center"/>
      <protection locked="0"/>
    </xf>
    <xf numFmtId="3" fontId="13" fillId="2" borderId="10"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protection locked="0"/>
    </xf>
    <xf numFmtId="3" fontId="0" fillId="6" borderId="9" xfId="0" applyNumberFormat="1" applyFill="1" applyBorder="1" applyAlignment="1" applyProtection="1">
      <alignment horizontal="center" vertical="center"/>
      <protection locked="0"/>
    </xf>
    <xf numFmtId="3" fontId="13" fillId="2" borderId="11" xfId="0" applyNumberFormat="1" applyFont="1" applyFill="1" applyBorder="1" applyAlignment="1">
      <alignment horizontal="center" vertical="center" wrapText="1"/>
    </xf>
    <xf numFmtId="3" fontId="13" fillId="2" borderId="12" xfId="0" applyNumberFormat="1" applyFont="1" applyFill="1" applyBorder="1" applyAlignment="1">
      <alignment horizontal="center" vertical="center" wrapText="1"/>
    </xf>
    <xf numFmtId="3" fontId="26" fillId="2" borderId="11" xfId="0" applyNumberFormat="1" applyFont="1" applyFill="1" applyBorder="1" applyAlignment="1" applyProtection="1">
      <alignment horizontal="center" vertical="center"/>
      <protection locked="0"/>
    </xf>
    <xf numFmtId="3" fontId="26" fillId="2" borderId="17" xfId="0" applyNumberFormat="1" applyFont="1" applyFill="1" applyBorder="1" applyAlignment="1" applyProtection="1">
      <alignment horizontal="center" vertical="center"/>
      <protection locked="0"/>
    </xf>
    <xf numFmtId="3" fontId="26" fillId="2" borderId="5" xfId="0" applyNumberFormat="1" applyFont="1" applyFill="1" applyBorder="1" applyAlignment="1" applyProtection="1">
      <alignment horizontal="center" vertical="center"/>
      <protection locked="0"/>
    </xf>
    <xf numFmtId="3" fontId="26" fillId="2" borderId="12" xfId="0" applyNumberFormat="1" applyFont="1" applyFill="1" applyBorder="1" applyAlignment="1" applyProtection="1">
      <alignment horizontal="center" vertical="center"/>
      <protection locked="0"/>
    </xf>
    <xf numFmtId="3" fontId="26" fillId="3" borderId="11" xfId="0" applyNumberFormat="1" applyFont="1" applyFill="1" applyBorder="1" applyAlignment="1" applyProtection="1">
      <alignment horizontal="center" vertical="center"/>
      <protection locked="0"/>
    </xf>
    <xf numFmtId="3" fontId="12" fillId="8" borderId="10" xfId="0" applyNumberFormat="1" applyFont="1" applyFill="1" applyBorder="1" applyAlignment="1">
      <alignment horizontal="center" vertical="center"/>
    </xf>
    <xf numFmtId="3" fontId="26" fillId="5" borderId="10" xfId="0" applyNumberFormat="1" applyFont="1" applyFill="1" applyBorder="1" applyAlignment="1" applyProtection="1">
      <alignment horizontal="center" vertical="center"/>
      <protection locked="0"/>
    </xf>
    <xf numFmtId="3" fontId="12" fillId="8" borderId="11" xfId="0" applyNumberFormat="1" applyFont="1" applyFill="1" applyBorder="1" applyAlignment="1">
      <alignment horizontal="center" vertical="center"/>
    </xf>
    <xf numFmtId="3" fontId="12" fillId="8" borderId="13" xfId="0" applyNumberFormat="1" applyFont="1" applyFill="1" applyBorder="1" applyAlignment="1">
      <alignment horizontal="center" vertical="center"/>
    </xf>
    <xf numFmtId="3" fontId="26" fillId="2" borderId="9" xfId="0" applyNumberFormat="1" applyFont="1" applyFill="1" applyBorder="1" applyAlignment="1" applyProtection="1">
      <alignment horizontal="center" vertical="center"/>
      <protection locked="0"/>
    </xf>
    <xf numFmtId="3" fontId="26" fillId="2" borderId="4" xfId="0" applyNumberFormat="1" applyFont="1" applyFill="1" applyBorder="1" applyAlignment="1" applyProtection="1">
      <alignment horizontal="center" vertical="center"/>
      <protection locked="0"/>
    </xf>
    <xf numFmtId="3" fontId="26" fillId="2" borderId="18" xfId="0" applyNumberFormat="1" applyFont="1" applyFill="1" applyBorder="1" applyAlignment="1" applyProtection="1">
      <alignment horizontal="center" vertical="center"/>
      <protection locked="0"/>
    </xf>
    <xf numFmtId="3" fontId="26" fillId="2" borderId="10" xfId="0" applyNumberFormat="1" applyFont="1" applyFill="1" applyBorder="1" applyAlignment="1" applyProtection="1">
      <alignment horizontal="center" vertical="center"/>
      <protection locked="0"/>
    </xf>
    <xf numFmtId="3" fontId="26" fillId="2" borderId="7" xfId="0" applyNumberFormat="1" applyFont="1" applyFill="1" applyBorder="1" applyAlignment="1" applyProtection="1">
      <alignment horizontal="center" vertical="center"/>
      <protection locked="0"/>
    </xf>
    <xf numFmtId="3" fontId="26" fillId="2" borderId="13" xfId="0" applyNumberFormat="1" applyFont="1" applyFill="1" applyBorder="1" applyAlignment="1" applyProtection="1">
      <alignment horizontal="center" vertical="center"/>
      <protection locked="0"/>
    </xf>
    <xf numFmtId="3" fontId="26" fillId="2" borderId="0" xfId="0" applyNumberFormat="1" applyFont="1" applyFill="1" applyAlignment="1" applyProtection="1">
      <alignment horizontal="center" vertical="center"/>
      <protection locked="0"/>
    </xf>
    <xf numFmtId="3" fontId="26" fillId="2" borderId="23" xfId="0" applyNumberFormat="1" applyFont="1" applyFill="1" applyBorder="1" applyAlignment="1" applyProtection="1">
      <alignment horizontal="center" vertical="center"/>
      <protection locked="0"/>
    </xf>
    <xf numFmtId="3" fontId="26" fillId="0" borderId="11" xfId="0" applyNumberFormat="1" applyFont="1" applyBorder="1" applyAlignment="1" applyProtection="1">
      <alignment horizontal="center" vertical="center"/>
      <protection locked="0"/>
    </xf>
    <xf numFmtId="3" fontId="12" fillId="8" borderId="12" xfId="0" applyNumberFormat="1" applyFont="1" applyFill="1" applyBorder="1" applyAlignment="1">
      <alignment horizontal="center" vertical="center"/>
    </xf>
    <xf numFmtId="3" fontId="26" fillId="2" borderId="15" xfId="0" applyNumberFormat="1" applyFont="1" applyFill="1" applyBorder="1" applyAlignment="1" applyProtection="1">
      <alignment horizontal="center" vertical="center"/>
      <protection locked="0"/>
    </xf>
    <xf numFmtId="3" fontId="26" fillId="2" borderId="16" xfId="0" applyNumberFormat="1" applyFont="1" applyFill="1" applyBorder="1" applyAlignment="1" applyProtection="1">
      <alignment horizontal="center" vertical="center"/>
      <protection locked="0"/>
    </xf>
    <xf numFmtId="3" fontId="26" fillId="2" borderId="19" xfId="0" applyNumberFormat="1" applyFont="1" applyFill="1" applyBorder="1" applyAlignment="1" applyProtection="1">
      <alignment horizontal="center" vertical="center"/>
      <protection locked="0"/>
    </xf>
    <xf numFmtId="3" fontId="26" fillId="2" borderId="20" xfId="0" applyNumberFormat="1" applyFont="1" applyFill="1" applyBorder="1" applyAlignment="1" applyProtection="1">
      <alignment horizontal="center" vertical="center"/>
      <protection locked="0"/>
    </xf>
    <xf numFmtId="3" fontId="26" fillId="0" borderId="15" xfId="0" applyNumberFormat="1" applyFont="1" applyBorder="1" applyAlignment="1" applyProtection="1">
      <alignment horizontal="center" vertical="center"/>
      <protection locked="0"/>
    </xf>
    <xf numFmtId="3" fontId="26" fillId="0" borderId="16" xfId="0" applyNumberFormat="1" applyFont="1" applyBorder="1" applyAlignment="1" applyProtection="1">
      <alignment horizontal="center" vertical="center"/>
      <protection locked="0"/>
    </xf>
    <xf numFmtId="3" fontId="26" fillId="0" borderId="5" xfId="0" applyNumberFormat="1" applyFont="1" applyBorder="1" applyAlignment="1" applyProtection="1">
      <alignment horizontal="center" vertical="center"/>
      <protection locked="0"/>
    </xf>
    <xf numFmtId="3" fontId="26" fillId="8" borderId="5" xfId="0" applyNumberFormat="1" applyFont="1" applyFill="1" applyBorder="1" applyAlignment="1" applyProtection="1">
      <alignment horizontal="center" vertical="center"/>
      <protection locked="0"/>
    </xf>
    <xf numFmtId="3" fontId="26" fillId="0" borderId="19" xfId="0" applyNumberFormat="1" applyFont="1" applyBorder="1" applyAlignment="1" applyProtection="1">
      <alignment horizontal="center" vertical="center"/>
      <protection locked="0"/>
    </xf>
    <xf numFmtId="3" fontId="26" fillId="0" borderId="20" xfId="0" applyNumberFormat="1" applyFont="1" applyBorder="1" applyAlignment="1" applyProtection="1">
      <alignment horizontal="center" vertical="center"/>
      <protection locked="0"/>
    </xf>
    <xf numFmtId="3" fontId="26" fillId="8" borderId="11" xfId="0" applyNumberFormat="1" applyFont="1" applyFill="1" applyBorder="1" applyAlignment="1" applyProtection="1">
      <alignment horizontal="center" vertical="center"/>
      <protection locked="0"/>
    </xf>
    <xf numFmtId="3" fontId="26" fillId="0" borderId="4" xfId="0" applyNumberFormat="1" applyFont="1" applyBorder="1" applyAlignment="1" applyProtection="1">
      <alignment horizontal="center" vertical="center"/>
      <protection locked="0"/>
    </xf>
    <xf numFmtId="3" fontId="26" fillId="0" borderId="18" xfId="0" applyNumberFormat="1" applyFont="1" applyBorder="1" applyAlignment="1" applyProtection="1">
      <alignment horizontal="center" vertical="center"/>
      <protection locked="0"/>
    </xf>
    <xf numFmtId="3" fontId="26" fillId="0" borderId="9" xfId="0" applyNumberFormat="1" applyFont="1" applyBorder="1" applyAlignment="1" applyProtection="1">
      <alignment horizontal="center" vertical="center"/>
      <protection locked="0"/>
    </xf>
    <xf numFmtId="3" fontId="26" fillId="8" borderId="9" xfId="0" applyNumberFormat="1" applyFont="1" applyFill="1" applyBorder="1" applyAlignment="1" applyProtection="1">
      <alignment horizontal="center" vertical="center"/>
      <protection locked="0"/>
    </xf>
    <xf numFmtId="3" fontId="26" fillId="3" borderId="10" xfId="0" applyNumberFormat="1" applyFont="1" applyFill="1" applyBorder="1" applyAlignment="1" applyProtection="1">
      <alignment horizontal="center" vertical="center"/>
      <protection locked="0"/>
    </xf>
    <xf numFmtId="3" fontId="26" fillId="7" borderId="11" xfId="0" applyNumberFormat="1" applyFont="1" applyFill="1" applyBorder="1" applyAlignment="1" applyProtection="1">
      <alignment horizontal="center" vertical="center"/>
      <protection locked="0"/>
    </xf>
    <xf numFmtId="3" fontId="26" fillId="7" borderId="7" xfId="0" applyNumberFormat="1" applyFont="1" applyFill="1" applyBorder="1" applyAlignment="1" applyProtection="1">
      <alignment horizontal="center" vertical="center"/>
      <protection locked="0"/>
    </xf>
    <xf numFmtId="3" fontId="12" fillId="2" borderId="12" xfId="0" applyNumberFormat="1" applyFont="1" applyFill="1" applyBorder="1" applyAlignment="1" applyProtection="1">
      <alignment horizontal="center" vertical="center"/>
      <protection locked="0"/>
    </xf>
    <xf numFmtId="3" fontId="17" fillId="2" borderId="10" xfId="0" applyNumberFormat="1" applyFont="1" applyFill="1" applyBorder="1" applyAlignment="1" applyProtection="1">
      <alignment horizontal="center" vertical="center"/>
      <protection locked="0"/>
    </xf>
    <xf numFmtId="3" fontId="14" fillId="2" borderId="7" xfId="0" applyNumberFormat="1" applyFont="1" applyFill="1" applyBorder="1" applyAlignment="1">
      <alignment horizontal="center" vertical="center"/>
    </xf>
    <xf numFmtId="3" fontId="17" fillId="2" borderId="7" xfId="0" applyNumberFormat="1" applyFont="1" applyFill="1" applyBorder="1" applyAlignment="1" applyProtection="1">
      <alignment horizontal="center" vertical="center"/>
      <protection locked="0"/>
    </xf>
    <xf numFmtId="3" fontId="17" fillId="0" borderId="11" xfId="0" applyNumberFormat="1" applyFont="1" applyBorder="1" applyAlignment="1" applyProtection="1">
      <alignment horizontal="center" vertical="center"/>
      <protection locked="0"/>
    </xf>
    <xf numFmtId="3" fontId="14" fillId="0" borderId="10" xfId="0" applyNumberFormat="1" applyFont="1" applyBorder="1" applyAlignment="1">
      <alignment horizontal="center" vertical="center"/>
    </xf>
    <xf numFmtId="3" fontId="14" fillId="0" borderId="7" xfId="0" applyNumberFormat="1" applyFont="1" applyBorder="1" applyAlignment="1">
      <alignment horizontal="center" vertical="center"/>
    </xf>
    <xf numFmtId="3" fontId="17" fillId="0" borderId="12" xfId="0" applyNumberFormat="1" applyFont="1" applyBorder="1" applyAlignment="1" applyProtection="1">
      <alignment horizontal="center" vertical="center"/>
      <protection locked="0"/>
    </xf>
    <xf numFmtId="3" fontId="14" fillId="0" borderId="8" xfId="0" applyNumberFormat="1" applyFont="1" applyBorder="1" applyAlignment="1">
      <alignment horizontal="center" vertical="center"/>
    </xf>
    <xf numFmtId="3" fontId="17" fillId="0" borderId="8" xfId="0" applyNumberFormat="1" applyFont="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3" fontId="17" fillId="2" borderId="16"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 xfId="0" applyNumberFormat="1" applyFont="1" applyFill="1" applyBorder="1" applyAlignment="1" applyProtection="1">
      <alignment horizontal="center" vertical="center"/>
      <protection locked="0"/>
    </xf>
    <xf numFmtId="3" fontId="17" fillId="2" borderId="0" xfId="0" applyNumberFormat="1" applyFont="1" applyFill="1" applyAlignment="1" applyProtection="1">
      <alignment horizontal="center" vertical="center"/>
      <protection locked="0"/>
    </xf>
    <xf numFmtId="3" fontId="17" fillId="2" borderId="20" xfId="0" applyNumberFormat="1" applyFont="1" applyFill="1" applyBorder="1" applyAlignment="1" applyProtection="1">
      <alignment horizontal="center" vertical="center"/>
      <protection locked="0"/>
    </xf>
    <xf numFmtId="3" fontId="17" fillId="2" borderId="25" xfId="0" applyNumberFormat="1" applyFont="1" applyFill="1" applyBorder="1" applyAlignment="1" applyProtection="1">
      <alignment horizontal="center" vertical="center"/>
      <protection locked="0"/>
    </xf>
    <xf numFmtId="3" fontId="17" fillId="0" borderId="10" xfId="0" applyNumberFormat="1" applyFont="1" applyBorder="1" applyAlignment="1" applyProtection="1">
      <alignment horizontal="center" vertical="center"/>
      <protection locked="0"/>
    </xf>
    <xf numFmtId="3" fontId="17" fillId="2" borderId="17" xfId="7" applyNumberFormat="1" applyFont="1" applyFill="1" applyBorder="1" applyAlignment="1" applyProtection="1">
      <alignment horizontal="center" vertical="center"/>
      <protection locked="0"/>
    </xf>
    <xf numFmtId="3" fontId="17" fillId="2" borderId="11" xfId="7" applyNumberFormat="1" applyFont="1" applyFill="1" applyBorder="1" applyAlignment="1" applyProtection="1">
      <alignment horizontal="center" vertical="center"/>
      <protection locked="0"/>
    </xf>
    <xf numFmtId="3" fontId="17" fillId="2" borderId="12" xfId="7" applyNumberFormat="1" applyFont="1" applyFill="1" applyBorder="1" applyAlignment="1" applyProtection="1">
      <alignment horizontal="center" vertical="center"/>
      <protection locked="0"/>
    </xf>
    <xf numFmtId="3" fontId="12" fillId="0" borderId="11"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4" fillId="2" borderId="16" xfId="0" applyNumberFormat="1" applyFont="1" applyFill="1" applyBorder="1" applyAlignment="1" applyProtection="1">
      <alignment horizontal="center" vertical="center"/>
      <protection locked="0"/>
    </xf>
    <xf numFmtId="3" fontId="4" fillId="0" borderId="5" xfId="0" applyNumberFormat="1" applyFont="1" applyBorder="1" applyAlignment="1" applyProtection="1">
      <alignment horizontal="center" vertical="center"/>
      <protection locked="0"/>
    </xf>
    <xf numFmtId="3" fontId="4" fillId="0" borderId="10" xfId="0" applyNumberFormat="1" applyFont="1" applyBorder="1" applyAlignment="1" applyProtection="1">
      <alignment horizontal="center" vertical="center"/>
      <protection locked="0"/>
    </xf>
    <xf numFmtId="3" fontId="4" fillId="2" borderId="20" xfId="0" applyNumberFormat="1" applyFont="1" applyFill="1" applyBorder="1" applyAlignment="1" applyProtection="1">
      <alignment horizontal="center" vertical="center"/>
      <protection locked="0"/>
    </xf>
    <xf numFmtId="3" fontId="12" fillId="0" borderId="12" xfId="0" applyNumberFormat="1" applyFont="1" applyBorder="1" applyAlignment="1">
      <alignment horizontal="center" vertical="center"/>
    </xf>
    <xf numFmtId="3" fontId="4" fillId="2" borderId="23" xfId="0" applyNumberFormat="1" applyFont="1" applyFill="1" applyBorder="1" applyAlignment="1" applyProtection="1">
      <alignment horizontal="center" vertical="center"/>
      <protection locked="0"/>
    </xf>
    <xf numFmtId="3" fontId="4" fillId="0" borderId="22" xfId="0" applyNumberFormat="1" applyFont="1" applyBorder="1" applyAlignment="1" applyProtection="1">
      <alignment horizontal="center" vertical="center"/>
      <protection locked="0"/>
    </xf>
    <xf numFmtId="3" fontId="13" fillId="0" borderId="8" xfId="0" applyNumberFormat="1" applyFont="1" applyBorder="1" applyAlignment="1" applyProtection="1">
      <alignment horizontal="center" vertical="center"/>
      <protection locked="0"/>
    </xf>
    <xf numFmtId="3" fontId="4" fillId="3" borderId="8" xfId="0" applyNumberFormat="1" applyFont="1" applyFill="1" applyBorder="1" applyAlignment="1" applyProtection="1">
      <alignment horizontal="center" vertical="center"/>
      <protection locked="0"/>
    </xf>
    <xf numFmtId="3" fontId="14" fillId="2" borderId="5" xfId="0" applyNumberFormat="1" applyFont="1" applyFill="1" applyBorder="1" applyAlignment="1" applyProtection="1">
      <alignment horizontal="center" vertical="center"/>
      <protection locked="0"/>
    </xf>
    <xf numFmtId="3" fontId="14" fillId="2" borderId="17" xfId="0" applyNumberFormat="1" applyFont="1" applyFill="1" applyBorder="1" applyAlignment="1" applyProtection="1">
      <alignment horizontal="center" vertical="center"/>
      <protection locked="0"/>
    </xf>
    <xf numFmtId="3" fontId="14" fillId="2" borderId="11" xfId="0" applyNumberFormat="1" applyFont="1" applyFill="1" applyBorder="1" applyAlignment="1" applyProtection="1">
      <alignment horizontal="center" vertical="center"/>
      <protection locked="0"/>
    </xf>
    <xf numFmtId="3" fontId="17" fillId="2" borderId="13" xfId="0" applyNumberFormat="1" applyFont="1" applyFill="1" applyBorder="1" applyAlignment="1" applyProtection="1">
      <alignment horizontal="center" vertical="center"/>
      <protection locked="0"/>
    </xf>
    <xf numFmtId="3" fontId="14" fillId="2" borderId="8" xfId="0" applyNumberFormat="1" applyFont="1" applyFill="1" applyBorder="1" applyAlignment="1">
      <alignment horizontal="center" vertical="center"/>
    </xf>
    <xf numFmtId="3" fontId="14" fillId="2" borderId="3" xfId="0" applyNumberFormat="1" applyFont="1" applyFill="1" applyBorder="1" applyAlignment="1">
      <alignment horizontal="center" vertical="center"/>
    </xf>
    <xf numFmtId="3" fontId="14" fillId="2" borderId="17" xfId="0" applyNumberFormat="1" applyFont="1" applyFill="1" applyBorder="1" applyAlignment="1">
      <alignment horizontal="center" vertical="center" wrapText="1"/>
    </xf>
    <xf numFmtId="3" fontId="14" fillId="2" borderId="12" xfId="0" applyNumberFormat="1" applyFont="1" applyFill="1" applyBorder="1" applyAlignment="1" applyProtection="1">
      <alignment horizontal="center" vertical="center"/>
      <protection locked="0"/>
    </xf>
    <xf numFmtId="3" fontId="17" fillId="0" borderId="10" xfId="0" applyNumberFormat="1" applyFont="1" applyBorder="1" applyAlignment="1">
      <alignment horizontal="center" vertical="center"/>
    </xf>
    <xf numFmtId="3" fontId="17" fillId="0" borderId="13" xfId="0" applyNumberFormat="1" applyFont="1" applyBorder="1" applyAlignment="1" applyProtection="1">
      <alignment horizontal="center" vertical="center"/>
      <protection locked="0"/>
    </xf>
    <xf numFmtId="3" fontId="17" fillId="0" borderId="25" xfId="0" applyNumberFormat="1" applyFont="1" applyBorder="1" applyAlignment="1" applyProtection="1">
      <alignment horizontal="center" vertical="center"/>
      <protection locked="0"/>
    </xf>
    <xf numFmtId="3" fontId="17" fillId="0" borderId="20" xfId="0" applyNumberFormat="1" applyFont="1" applyBorder="1" applyAlignment="1" applyProtection="1">
      <alignment horizontal="center" vertical="center"/>
      <protection locked="0"/>
    </xf>
    <xf numFmtId="3" fontId="17" fillId="0" borderId="7" xfId="0" applyNumberFormat="1" applyFont="1" applyBorder="1" applyAlignment="1" applyProtection="1">
      <alignment horizontal="center" vertical="center"/>
      <protection locked="0"/>
    </xf>
    <xf numFmtId="3" fontId="14" fillId="4" borderId="5" xfId="0" applyNumberFormat="1" applyFont="1" applyFill="1" applyBorder="1" applyAlignment="1">
      <alignment horizontal="center" vertical="center"/>
    </xf>
    <xf numFmtId="3" fontId="8" fillId="4" borderId="8" xfId="4" applyNumberFormat="1" applyFont="1" applyFill="1" applyBorder="1" applyAlignment="1">
      <alignment horizontal="center" vertical="center" wrapText="1"/>
    </xf>
    <xf numFmtId="3" fontId="15" fillId="2" borderId="10" xfId="4" applyNumberFormat="1" applyFont="1" applyFill="1" applyBorder="1" applyAlignment="1">
      <alignment horizontal="center" vertical="center" wrapText="1"/>
    </xf>
    <xf numFmtId="3" fontId="15" fillId="2" borderId="10" xfId="4" applyNumberFormat="1" applyFont="1" applyFill="1" applyBorder="1" applyAlignment="1" applyProtection="1">
      <alignment horizontal="center" vertical="center" wrapText="1"/>
      <protection locked="0"/>
    </xf>
    <xf numFmtId="3" fontId="8" fillId="2" borderId="10" xfId="4" applyNumberFormat="1" applyFont="1" applyFill="1" applyBorder="1" applyAlignment="1" applyProtection="1">
      <alignment horizontal="center" vertical="center"/>
      <protection locked="0"/>
    </xf>
    <xf numFmtId="3" fontId="15" fillId="2" borderId="7" xfId="4" applyNumberFormat="1" applyFont="1" applyFill="1" applyBorder="1" applyAlignment="1" applyProtection="1">
      <alignment horizontal="center" vertical="center" wrapText="1"/>
      <protection locked="0"/>
    </xf>
    <xf numFmtId="3" fontId="8" fillId="2" borderId="7" xfId="4" applyNumberFormat="1" applyFont="1" applyFill="1" applyBorder="1" applyAlignment="1" applyProtection="1">
      <alignment horizontal="center" vertical="center"/>
      <protection locked="0"/>
    </xf>
    <xf numFmtId="3" fontId="15" fillId="2" borderId="10" xfId="4" applyNumberFormat="1" applyFont="1" applyFill="1" applyBorder="1" applyAlignment="1" applyProtection="1">
      <alignment horizontal="center" vertical="center"/>
      <protection locked="0"/>
    </xf>
    <xf numFmtId="3" fontId="15" fillId="2" borderId="11" xfId="4" applyNumberFormat="1" applyFont="1" applyFill="1" applyBorder="1" applyAlignment="1" applyProtection="1">
      <alignment horizontal="center" vertical="center" wrapText="1"/>
      <protection locked="0"/>
    </xf>
    <xf numFmtId="3" fontId="15" fillId="2" borderId="11" xfId="4" applyNumberFormat="1" applyFont="1" applyFill="1" applyBorder="1" applyAlignment="1" applyProtection="1">
      <alignment horizontal="center" vertical="center"/>
      <protection locked="0"/>
    </xf>
    <xf numFmtId="3" fontId="15" fillId="2" borderId="13" xfId="4" applyNumberFormat="1" applyFont="1" applyFill="1" applyBorder="1" applyAlignment="1" applyProtection="1">
      <alignment horizontal="center" vertical="center" wrapText="1"/>
      <protection locked="0"/>
    </xf>
    <xf numFmtId="3" fontId="15" fillId="2" borderId="13" xfId="4" applyNumberFormat="1" applyFont="1" applyFill="1" applyBorder="1" applyAlignment="1" applyProtection="1">
      <alignment horizontal="center" vertical="center"/>
      <protection locked="0"/>
    </xf>
    <xf numFmtId="3" fontId="15" fillId="2" borderId="7" xfId="4" applyNumberFormat="1" applyFont="1" applyFill="1" applyBorder="1" applyAlignment="1" applyProtection="1">
      <alignment horizontal="center" vertical="center"/>
      <protection locked="0"/>
    </xf>
    <xf numFmtId="3" fontId="14" fillId="8" borderId="17" xfId="4" applyNumberFormat="1" applyFont="1" applyFill="1" applyBorder="1" applyAlignment="1">
      <alignment horizontal="center" vertical="center" wrapText="1"/>
    </xf>
    <xf numFmtId="3" fontId="17" fillId="2" borderId="17" xfId="4" applyNumberFormat="1" applyFont="1" applyFill="1" applyBorder="1" applyAlignment="1" applyProtection="1">
      <alignment horizontal="center" vertical="center" wrapText="1"/>
      <protection locked="0"/>
    </xf>
    <xf numFmtId="3" fontId="17" fillId="8" borderId="17" xfId="4" applyNumberFormat="1" applyFont="1" applyFill="1" applyBorder="1" applyAlignment="1" applyProtection="1">
      <alignment horizontal="center" vertical="center" wrapText="1"/>
      <protection locked="0"/>
    </xf>
    <xf numFmtId="3" fontId="14" fillId="8" borderId="17" xfId="4" applyNumberFormat="1" applyFont="1" applyFill="1" applyBorder="1" applyAlignment="1" applyProtection="1">
      <alignment horizontal="center" vertical="center"/>
      <protection locked="0"/>
    </xf>
    <xf numFmtId="3" fontId="14" fillId="2" borderId="11" xfId="4" applyNumberFormat="1" applyFont="1" applyFill="1" applyBorder="1" applyAlignment="1">
      <alignment horizontal="center" vertical="center" wrapText="1"/>
    </xf>
    <xf numFmtId="3" fontId="17" fillId="2" borderId="11" xfId="4" applyNumberFormat="1" applyFont="1" applyFill="1" applyBorder="1" applyAlignment="1" applyProtection="1">
      <alignment horizontal="center" vertical="center" wrapText="1"/>
      <protection locked="0"/>
    </xf>
    <xf numFmtId="3" fontId="17" fillId="2" borderId="11" xfId="4" applyNumberFormat="1" applyFont="1" applyFill="1" applyBorder="1" applyAlignment="1" applyProtection="1">
      <alignment horizontal="center" vertical="center"/>
      <protection locked="0"/>
    </xf>
    <xf numFmtId="3" fontId="17" fillId="2" borderId="7" xfId="4" applyNumberFormat="1" applyFont="1" applyFill="1" applyBorder="1" applyAlignment="1" applyProtection="1">
      <alignment horizontal="center" vertical="center" wrapText="1"/>
      <protection locked="0"/>
    </xf>
    <xf numFmtId="3" fontId="17" fillId="2" borderId="7" xfId="4" applyNumberFormat="1" applyFont="1" applyFill="1" applyBorder="1" applyAlignment="1" applyProtection="1">
      <alignment horizontal="center" vertical="center"/>
      <protection locked="0"/>
    </xf>
    <xf numFmtId="3" fontId="14" fillId="4" borderId="8" xfId="4" applyNumberFormat="1" applyFont="1" applyFill="1" applyBorder="1" applyAlignment="1">
      <alignment horizontal="center" vertical="center" wrapText="1"/>
    </xf>
    <xf numFmtId="0" fontId="81" fillId="0" borderId="34" xfId="0" applyFont="1" applyBorder="1" applyAlignment="1">
      <alignment horizontal="center" vertical="center"/>
    </xf>
    <xf numFmtId="0" fontId="81" fillId="0" borderId="36" xfId="0" applyFont="1" applyBorder="1" applyAlignment="1">
      <alignment horizontal="center" vertical="center"/>
    </xf>
    <xf numFmtId="3" fontId="17" fillId="0" borderId="17" xfId="0" applyNumberFormat="1" applyFont="1" applyBorder="1" applyAlignment="1" applyProtection="1">
      <alignment horizontal="center" vertical="center"/>
      <protection locked="0"/>
    </xf>
    <xf numFmtId="3" fontId="17" fillId="8" borderId="5" xfId="0" applyNumberFormat="1" applyFont="1" applyFill="1" applyBorder="1" applyAlignment="1" applyProtection="1">
      <alignment horizontal="center" vertical="center"/>
      <protection locked="0"/>
    </xf>
    <xf numFmtId="0" fontId="81" fillId="0" borderId="39" xfId="0" applyFont="1" applyBorder="1" applyAlignment="1">
      <alignment horizontal="center" vertical="center"/>
    </xf>
    <xf numFmtId="0" fontId="81" fillId="0" borderId="39" xfId="0" applyFont="1" applyBorder="1" applyAlignment="1">
      <alignment horizontal="left" vertical="center" wrapText="1"/>
    </xf>
    <xf numFmtId="0" fontId="81" fillId="0" borderId="38" xfId="0" applyFont="1" applyBorder="1" applyAlignment="1">
      <alignment horizontal="center" vertical="center"/>
    </xf>
    <xf numFmtId="0" fontId="87" fillId="0" borderId="40" xfId="8" applyFont="1" applyBorder="1" applyAlignment="1">
      <alignment horizontal="center" vertical="center" wrapText="1"/>
    </xf>
    <xf numFmtId="0" fontId="23" fillId="0" borderId="0" xfId="0" applyFont="1" applyAlignment="1">
      <alignment horizontal="center" vertical="center"/>
    </xf>
    <xf numFmtId="0" fontId="23" fillId="0" borderId="8" xfId="0" applyFont="1" applyBorder="1" applyAlignment="1">
      <alignment horizontal="center" vertical="center"/>
    </xf>
    <xf numFmtId="0" fontId="54" fillId="0" borderId="8" xfId="0" applyFont="1" applyBorder="1" applyAlignment="1">
      <alignment horizontal="center" vertical="center"/>
    </xf>
    <xf numFmtId="0" fontId="0" fillId="0" borderId="0" xfId="0" applyBorder="1"/>
    <xf numFmtId="0" fontId="23" fillId="0" borderId="0" xfId="0" applyFont="1" applyAlignment="1">
      <alignment vertical="center"/>
    </xf>
    <xf numFmtId="0" fontId="81" fillId="0" borderId="0" xfId="0" applyFont="1" applyAlignment="1">
      <alignment horizontal="center" vertical="center"/>
    </xf>
    <xf numFmtId="0" fontId="86" fillId="0" borderId="0" xfId="0" applyFont="1" applyAlignment="1">
      <alignment horizontal="center" vertical="center" wrapText="1"/>
    </xf>
    <xf numFmtId="0" fontId="40" fillId="0" borderId="0" xfId="0" applyFont="1" applyBorder="1" applyAlignment="1">
      <alignment horizontal="center" vertical="center"/>
    </xf>
    <xf numFmtId="0" fontId="40" fillId="0" borderId="0" xfId="0" applyFont="1" applyBorder="1" applyAlignment="1">
      <alignment vertical="center"/>
    </xf>
    <xf numFmtId="3" fontId="40" fillId="0" borderId="0" xfId="0" applyNumberFormat="1" applyFont="1" applyBorder="1" applyAlignment="1">
      <alignment horizontal="right" vertical="center"/>
    </xf>
    <xf numFmtId="0" fontId="23" fillId="0" borderId="0" xfId="3" applyFont="1" applyAlignment="1">
      <alignment horizontal="center" vertical="center"/>
    </xf>
    <xf numFmtId="0" fontId="54" fillId="0" borderId="2" xfId="0" applyFont="1" applyBorder="1" applyAlignment="1">
      <alignment horizontal="center" vertical="center" wrapText="1"/>
    </xf>
    <xf numFmtId="0" fontId="89" fillId="0" borderId="2" xfId="0" applyFont="1" applyBorder="1" applyAlignment="1">
      <alignment horizontal="center" vertical="center" wrapText="1"/>
    </xf>
    <xf numFmtId="0" fontId="54" fillId="0" borderId="8" xfId="0" applyFont="1" applyBorder="1" applyAlignment="1">
      <alignment vertical="center"/>
    </xf>
    <xf numFmtId="3" fontId="54" fillId="0" borderId="8" xfId="0" applyNumberFormat="1" applyFont="1" applyBorder="1" applyAlignment="1">
      <alignment horizontal="right" vertical="center"/>
    </xf>
    <xf numFmtId="0" fontId="59" fillId="0" borderId="8" xfId="0" applyFont="1" applyBorder="1" applyAlignment="1">
      <alignment horizontal="center" vertical="center" wrapText="1"/>
    </xf>
    <xf numFmtId="0" fontId="37" fillId="0" borderId="8" xfId="0" applyFont="1" applyBorder="1" applyAlignment="1">
      <alignment horizontal="center" vertical="center"/>
    </xf>
    <xf numFmtId="0" fontId="59" fillId="0" borderId="8" xfId="0" applyFont="1" applyBorder="1" applyAlignment="1">
      <alignment vertical="center"/>
    </xf>
    <xf numFmtId="3" fontId="37" fillId="0" borderId="8" xfId="0" applyNumberFormat="1" applyFont="1" applyBorder="1" applyAlignment="1">
      <alignment horizontal="right" vertical="center"/>
    </xf>
    <xf numFmtId="3" fontId="37" fillId="0" borderId="8" xfId="0" applyNumberFormat="1" applyFont="1" applyBorder="1" applyAlignment="1">
      <alignment horizontal="center" vertical="center"/>
    </xf>
    <xf numFmtId="0" fontId="37" fillId="0" borderId="8" xfId="0" applyFont="1" applyBorder="1" applyAlignment="1">
      <alignment vertical="center"/>
    </xf>
    <xf numFmtId="0" fontId="37" fillId="0" borderId="8" xfId="0" applyFont="1" applyBorder="1" applyAlignment="1">
      <alignment vertical="center" wrapText="1"/>
    </xf>
    <xf numFmtId="49" fontId="37" fillId="0" borderId="8" xfId="0" applyNumberFormat="1" applyFont="1" applyBorder="1" applyAlignment="1">
      <alignment vertical="center" wrapText="1"/>
    </xf>
    <xf numFmtId="0" fontId="59" fillId="0" borderId="8" xfId="0" applyFont="1" applyBorder="1" applyAlignment="1">
      <alignment horizontal="center" vertical="center"/>
    </xf>
    <xf numFmtId="4" fontId="59" fillId="0" borderId="8" xfId="0" applyNumberFormat="1" applyFont="1" applyBorder="1" applyAlignment="1">
      <alignment horizontal="right" vertical="center"/>
    </xf>
    <xf numFmtId="0" fontId="54" fillId="0" borderId="9" xfId="0" applyFont="1" applyBorder="1" applyAlignment="1">
      <alignment horizontal="center" vertical="center"/>
    </xf>
    <xf numFmtId="0" fontId="54" fillId="0" borderId="9" xfId="0" applyFont="1" applyBorder="1" applyAlignment="1">
      <alignment vertical="center"/>
    </xf>
    <xf numFmtId="3" fontId="54" fillId="0" borderId="9" xfId="0" applyNumberFormat="1" applyFont="1" applyBorder="1" applyAlignment="1">
      <alignment horizontal="right" vertical="center"/>
    </xf>
    <xf numFmtId="0" fontId="95" fillId="0" borderId="0" xfId="0" applyFont="1" applyAlignment="1">
      <alignment vertical="center"/>
    </xf>
    <xf numFmtId="0" fontId="95" fillId="0" borderId="0" xfId="0" applyFont="1" applyAlignment="1">
      <alignment horizontal="center" vertical="center"/>
    </xf>
    <xf numFmtId="0" fontId="95" fillId="0" borderId="0" xfId="0" applyFont="1"/>
    <xf numFmtId="0" fontId="100" fillId="0" borderId="0" xfId="0" applyFont="1"/>
    <xf numFmtId="0" fontId="94" fillId="0" borderId="8" xfId="0" applyFont="1" applyBorder="1" applyAlignment="1">
      <alignment horizontal="center" vertical="center"/>
    </xf>
    <xf numFmtId="0" fontId="94" fillId="0" borderId="0" xfId="0" applyFont="1" applyBorder="1" applyAlignment="1">
      <alignment horizontal="center" vertical="center"/>
    </xf>
    <xf numFmtId="49" fontId="54" fillId="0" borderId="8" xfId="0" applyNumberFormat="1" applyFont="1" applyBorder="1" applyAlignment="1">
      <alignment horizontal="center" vertical="center"/>
    </xf>
    <xf numFmtId="49" fontId="89" fillId="0" borderId="2" xfId="0" applyNumberFormat="1" applyFont="1" applyBorder="1" applyAlignment="1">
      <alignment horizontal="center" vertical="center" wrapText="1"/>
    </xf>
    <xf numFmtId="0" fontId="93" fillId="0" borderId="8" xfId="0" applyFont="1" applyBorder="1" applyAlignment="1">
      <alignment horizontal="center" vertical="center"/>
    </xf>
    <xf numFmtId="0" fontId="93" fillId="0" borderId="8" xfId="0" applyFont="1" applyBorder="1" applyAlignment="1">
      <alignment vertical="center"/>
    </xf>
    <xf numFmtId="0" fontId="101" fillId="0" borderId="8" xfId="0" applyFont="1" applyBorder="1" applyAlignment="1">
      <alignment vertical="center"/>
    </xf>
    <xf numFmtId="0" fontId="102" fillId="0" borderId="8" xfId="0" applyFont="1" applyBorder="1" applyAlignment="1">
      <alignment horizontal="center" vertical="center"/>
    </xf>
    <xf numFmtId="49" fontId="37" fillId="8" borderId="8" xfId="0" applyNumberFormat="1" applyFont="1" applyFill="1" applyBorder="1" applyAlignment="1">
      <alignment vertical="center" wrapText="1"/>
    </xf>
    <xf numFmtId="49" fontId="37" fillId="8" borderId="8" xfId="0" applyNumberFormat="1" applyFont="1" applyFill="1" applyBorder="1" applyAlignment="1">
      <alignment horizontal="left" vertical="center"/>
    </xf>
    <xf numFmtId="0" fontId="101" fillId="0" borderId="8" xfId="0" applyFont="1" applyBorder="1" applyAlignment="1">
      <alignment horizontal="center" vertical="center"/>
    </xf>
    <xf numFmtId="49" fontId="59" fillId="8" borderId="8" xfId="0" applyNumberFormat="1" applyFont="1" applyFill="1" applyBorder="1" applyAlignment="1">
      <alignment vertical="center" wrapText="1"/>
    </xf>
    <xf numFmtId="3" fontId="59" fillId="0" borderId="8" xfId="0" applyNumberFormat="1" applyFont="1" applyBorder="1" applyAlignment="1">
      <alignment horizontal="right" vertical="center"/>
    </xf>
    <xf numFmtId="0" fontId="59" fillId="0" borderId="8" xfId="0" applyFont="1" applyBorder="1" applyAlignment="1">
      <alignment vertical="center" wrapText="1"/>
    </xf>
    <xf numFmtId="0" fontId="93" fillId="0" borderId="9" xfId="0" applyFont="1" applyBorder="1" applyAlignment="1">
      <alignment horizontal="center" vertical="center"/>
    </xf>
    <xf numFmtId="0" fontId="93" fillId="0" borderId="9" xfId="0" applyFont="1" applyBorder="1" applyAlignment="1">
      <alignment vertical="center"/>
    </xf>
    <xf numFmtId="0" fontId="102" fillId="0" borderId="8" xfId="0" applyFont="1" applyBorder="1" applyAlignment="1">
      <alignment vertical="center"/>
    </xf>
    <xf numFmtId="0" fontId="102" fillId="0" borderId="8" xfId="0" applyFont="1" applyBorder="1" applyAlignment="1">
      <alignment vertical="center" wrapText="1"/>
    </xf>
    <xf numFmtId="49" fontId="37" fillId="8" borderId="8" xfId="3" quotePrefix="1" applyNumberFormat="1" applyFont="1" applyFill="1" applyBorder="1" applyAlignment="1">
      <alignment horizontal="left" vertical="center" wrapText="1"/>
    </xf>
    <xf numFmtId="0" fontId="94" fillId="0" borderId="8" xfId="10" applyFont="1" applyBorder="1" applyAlignment="1">
      <alignment horizontal="center" vertical="center"/>
    </xf>
    <xf numFmtId="0" fontId="95" fillId="0" borderId="0" xfId="10" applyFont="1" applyFill="1" applyBorder="1"/>
    <xf numFmtId="0" fontId="54" fillId="0" borderId="8" xfId="10" applyFont="1" applyFill="1" applyBorder="1" applyAlignment="1">
      <alignment horizontal="center" vertical="center" wrapText="1"/>
    </xf>
    <xf numFmtId="0" fontId="54" fillId="0" borderId="8" xfId="10" applyFont="1" applyFill="1" applyBorder="1" applyAlignment="1">
      <alignment horizontal="left" vertical="center" wrapText="1"/>
    </xf>
    <xf numFmtId="0" fontId="95" fillId="0" borderId="0" xfId="10" applyFont="1" applyFill="1"/>
    <xf numFmtId="0" fontId="59" fillId="0" borderId="8" xfId="10" applyFont="1" applyFill="1" applyBorder="1" applyAlignment="1">
      <alignment horizontal="center" vertical="center" wrapText="1"/>
    </xf>
    <xf numFmtId="0" fontId="54" fillId="0" borderId="8" xfId="10" applyFont="1" applyFill="1" applyBorder="1" applyAlignment="1">
      <alignment horizontal="center" vertical="center"/>
    </xf>
    <xf numFmtId="170" fontId="54" fillId="0" borderId="8" xfId="11" applyNumberFormat="1" applyFont="1" applyFill="1" applyBorder="1" applyAlignment="1">
      <alignment horizontal="left" vertical="center"/>
    </xf>
    <xf numFmtId="0" fontId="104" fillId="0" borderId="8" xfId="10" applyFont="1" applyFill="1" applyBorder="1" applyAlignment="1">
      <alignment horizontal="center" vertical="center"/>
    </xf>
    <xf numFmtId="0" fontId="104" fillId="0" borderId="8" xfId="10" applyFont="1" applyFill="1" applyBorder="1" applyAlignment="1">
      <alignment horizontal="left" vertical="center" wrapText="1"/>
    </xf>
    <xf numFmtId="0" fontId="59" fillId="0" borderId="8" xfId="10" applyFont="1" applyFill="1" applyBorder="1" applyAlignment="1">
      <alignment horizontal="left" vertical="center" wrapText="1"/>
    </xf>
    <xf numFmtId="170" fontId="37" fillId="0" borderId="8" xfId="11" applyNumberFormat="1" applyFont="1" applyFill="1" applyBorder="1" applyAlignment="1">
      <alignment horizontal="left" vertical="center"/>
    </xf>
    <xf numFmtId="0" fontId="59" fillId="0" borderId="8" xfId="10" applyFont="1" applyFill="1" applyBorder="1" applyAlignment="1">
      <alignment horizontal="center" vertical="center"/>
    </xf>
    <xf numFmtId="0" fontId="59" fillId="0" borderId="8" xfId="10" quotePrefix="1" applyFont="1" applyFill="1" applyBorder="1" applyAlignment="1">
      <alignment horizontal="left" vertical="center" wrapText="1"/>
    </xf>
    <xf numFmtId="0" fontId="94" fillId="0" borderId="0" xfId="10" applyFont="1" applyFill="1" applyBorder="1" applyAlignment="1">
      <alignment vertical="center"/>
    </xf>
    <xf numFmtId="0" fontId="94" fillId="0" borderId="0" xfId="10" applyFont="1" applyFill="1" applyBorder="1" applyAlignment="1">
      <alignment horizontal="right" vertical="center"/>
    </xf>
    <xf numFmtId="0" fontId="104" fillId="8" borderId="8" xfId="10" applyFont="1" applyFill="1" applyBorder="1" applyAlignment="1">
      <alignment horizontal="center" vertical="center" wrapText="1"/>
    </xf>
    <xf numFmtId="0" fontId="98" fillId="0" borderId="8" xfId="10" applyFont="1" applyBorder="1" applyAlignment="1">
      <alignment horizontal="center" vertical="center"/>
    </xf>
    <xf numFmtId="0" fontId="92" fillId="0" borderId="8" xfId="10" applyFont="1" applyBorder="1" applyAlignment="1">
      <alignment vertical="center"/>
    </xf>
    <xf numFmtId="3" fontId="62" fillId="0" borderId="8" xfId="10" applyNumberFormat="1" applyFont="1" applyBorder="1" applyAlignment="1">
      <alignment horizontal="right" vertical="center"/>
    </xf>
    <xf numFmtId="3" fontId="40" fillId="0" borderId="8" xfId="10" applyNumberFormat="1" applyFont="1" applyBorder="1" applyAlignment="1">
      <alignment horizontal="right" vertical="center"/>
    </xf>
    <xf numFmtId="0" fontId="92" fillId="0" borderId="8" xfId="10" applyFont="1" applyBorder="1" applyAlignment="1">
      <alignment horizontal="center" vertical="center"/>
    </xf>
    <xf numFmtId="0" fontId="95" fillId="0" borderId="0" xfId="10" applyFont="1" applyAlignment="1">
      <alignment vertical="center"/>
    </xf>
    <xf numFmtId="0" fontId="94" fillId="0" borderId="0" xfId="10" applyFont="1" applyAlignment="1">
      <alignment horizontal="center" vertical="center"/>
    </xf>
    <xf numFmtId="0" fontId="95" fillId="0" borderId="0" xfId="10" applyFont="1" applyAlignment="1">
      <alignment horizontal="center" vertical="center"/>
    </xf>
    <xf numFmtId="49" fontId="40" fillId="8" borderId="8" xfId="10" applyNumberFormat="1" applyFont="1" applyFill="1" applyBorder="1" applyAlignment="1">
      <alignment horizontal="left" vertical="center"/>
    </xf>
    <xf numFmtId="49" fontId="62" fillId="8" borderId="8" xfId="10" applyNumberFormat="1" applyFont="1" applyFill="1" applyBorder="1" applyAlignment="1">
      <alignment vertical="center" wrapText="1"/>
    </xf>
    <xf numFmtId="0" fontId="110" fillId="0" borderId="8" xfId="10" applyFont="1" applyBorder="1" applyAlignment="1">
      <alignment horizontal="center" vertical="center"/>
    </xf>
    <xf numFmtId="0" fontId="92" fillId="0" borderId="8" xfId="10" applyFont="1" applyBorder="1" applyAlignment="1">
      <alignment horizontal="justify" vertical="center" wrapText="1"/>
    </xf>
    <xf numFmtId="0" fontId="110" fillId="0" borderId="8" xfId="10" applyFont="1" applyBorder="1" applyAlignment="1">
      <alignment horizontal="justify" vertical="center" wrapText="1"/>
    </xf>
    <xf numFmtId="49" fontId="40" fillId="8" borderId="8" xfId="10" applyNumberFormat="1" applyFont="1" applyFill="1" applyBorder="1" applyAlignment="1">
      <alignment horizontal="justify" vertical="center" wrapText="1"/>
    </xf>
    <xf numFmtId="49" fontId="40" fillId="8" borderId="8" xfId="10" applyNumberFormat="1" applyFont="1" applyFill="1" applyBorder="1" applyAlignment="1">
      <alignment horizontal="justify" vertical="center"/>
    </xf>
    <xf numFmtId="49" fontId="107" fillId="8" borderId="8" xfId="10" applyNumberFormat="1" applyFont="1" applyFill="1" applyBorder="1" applyAlignment="1">
      <alignment horizontal="justify" vertical="center" wrapText="1"/>
    </xf>
    <xf numFmtId="0" fontId="86" fillId="0" borderId="0" xfId="10" applyFont="1" applyAlignment="1">
      <alignment horizontal="center" vertical="center" wrapText="1"/>
    </xf>
    <xf numFmtId="3" fontId="40" fillId="0" borderId="8" xfId="10" applyNumberFormat="1" applyFont="1" applyBorder="1" applyAlignment="1">
      <alignment horizontal="right" vertical="center"/>
    </xf>
    <xf numFmtId="0" fontId="95" fillId="0" borderId="0" xfId="10" applyFont="1"/>
    <xf numFmtId="0" fontId="54" fillId="0" borderId="8" xfId="10" applyFont="1" applyFill="1" applyBorder="1" applyAlignment="1">
      <alignment horizontal="center" vertical="center" wrapText="1"/>
    </xf>
    <xf numFmtId="3" fontId="86" fillId="0" borderId="0" xfId="3" applyNumberFormat="1" applyFont="1" applyFill="1" applyBorder="1" applyAlignment="1">
      <alignment horizontal="center" vertical="center"/>
    </xf>
    <xf numFmtId="0" fontId="95" fillId="0" borderId="0" xfId="10" applyFont="1" applyAlignment="1">
      <alignment horizontal="center"/>
    </xf>
    <xf numFmtId="0" fontId="23" fillId="0" borderId="0" xfId="3" applyFont="1" applyAlignment="1">
      <alignment horizontal="center" vertical="center"/>
    </xf>
    <xf numFmtId="0" fontId="95" fillId="0" borderId="0" xfId="0" applyFont="1" applyAlignment="1">
      <alignment horizontal="center" vertical="center"/>
    </xf>
    <xf numFmtId="0" fontId="111" fillId="0" borderId="0" xfId="0" applyFont="1" applyBorder="1" applyAlignment="1">
      <alignment wrapText="1"/>
    </xf>
    <xf numFmtId="0" fontId="37" fillId="0" borderId="15" xfId="0" applyFont="1" applyBorder="1" applyAlignment="1">
      <alignment horizontal="center" vertical="center"/>
    </xf>
    <xf numFmtId="0" fontId="37" fillId="0" borderId="15" xfId="0" applyFont="1" applyBorder="1" applyAlignment="1">
      <alignment vertical="center"/>
    </xf>
    <xf numFmtId="3" fontId="37" fillId="0" borderId="15" xfId="0" applyNumberFormat="1" applyFont="1" applyBorder="1" applyAlignment="1">
      <alignment horizontal="right" vertical="center"/>
    </xf>
    <xf numFmtId="0" fontId="54" fillId="0" borderId="0" xfId="10" applyFont="1" applyFill="1" applyBorder="1" applyAlignment="1">
      <alignment horizontal="center" vertical="center" wrapText="1"/>
    </xf>
    <xf numFmtId="0" fontId="54" fillId="0" borderId="0" xfId="10" applyFont="1" applyFill="1" applyBorder="1" applyAlignment="1">
      <alignment horizontal="left" vertical="center" wrapText="1"/>
    </xf>
    <xf numFmtId="170" fontId="54" fillId="0" borderId="0" xfId="11" applyNumberFormat="1" applyFont="1" applyFill="1" applyBorder="1" applyAlignment="1">
      <alignment horizontal="left" vertical="center"/>
    </xf>
    <xf numFmtId="0" fontId="98" fillId="0" borderId="15" xfId="10" applyFont="1" applyBorder="1" applyAlignment="1">
      <alignment horizontal="center" vertical="center"/>
    </xf>
    <xf numFmtId="49" fontId="40" fillId="8" borderId="15" xfId="10" applyNumberFormat="1" applyFont="1" applyFill="1" applyBorder="1" applyAlignment="1">
      <alignment horizontal="left" vertical="center"/>
    </xf>
    <xf numFmtId="3" fontId="40" fillId="0" borderId="15" xfId="10" applyNumberFormat="1" applyFont="1" applyBorder="1" applyAlignment="1">
      <alignment horizontal="right" vertical="center"/>
    </xf>
    <xf numFmtId="0" fontId="111" fillId="0" borderId="0" xfId="0" applyFont="1" applyBorder="1" applyAlignment="1">
      <alignment vertical="justify" wrapText="1"/>
    </xf>
    <xf numFmtId="49" fontId="81" fillId="0" borderId="0" xfId="0" applyNumberFormat="1" applyFont="1" applyAlignment="1">
      <alignment vertical="center"/>
    </xf>
    <xf numFmtId="49" fontId="0" fillId="0" borderId="0" xfId="0" applyNumberFormat="1"/>
    <xf numFmtId="49" fontId="23" fillId="0" borderId="0" xfId="0" applyNumberFormat="1" applyFont="1" applyAlignment="1">
      <alignment vertical="center"/>
    </xf>
    <xf numFmtId="49" fontId="81" fillId="0" borderId="0" xfId="0" applyNumberFormat="1" applyFont="1" applyAlignment="1">
      <alignment horizontal="center" vertical="center"/>
    </xf>
    <xf numFmtId="49" fontId="23" fillId="0" borderId="0" xfId="0" applyNumberFormat="1" applyFont="1" applyAlignment="1">
      <alignment horizontal="center" vertical="center"/>
    </xf>
    <xf numFmtId="49" fontId="86" fillId="0" borderId="0" xfId="0" applyNumberFormat="1" applyFont="1" applyAlignment="1">
      <alignment horizontal="center" vertical="center" wrapText="1"/>
    </xf>
    <xf numFmtId="49" fontId="94" fillId="0" borderId="0" xfId="9" applyNumberFormat="1" applyFont="1" applyAlignment="1">
      <alignment horizontal="center"/>
    </xf>
    <xf numFmtId="49" fontId="95" fillId="0" borderId="0" xfId="9" applyNumberFormat="1" applyFont="1"/>
    <xf numFmtId="49" fontId="94" fillId="0" borderId="8" xfId="9" applyNumberFormat="1" applyFont="1" applyBorder="1" applyAlignment="1">
      <alignment horizontal="right"/>
    </xf>
    <xf numFmtId="49" fontId="96" fillId="0" borderId="0" xfId="9" applyNumberFormat="1" applyFont="1" applyAlignment="1">
      <alignment horizontal="center"/>
    </xf>
    <xf numFmtId="49" fontId="97" fillId="0" borderId="0" xfId="9" applyNumberFormat="1" applyFont="1"/>
    <xf numFmtId="49" fontId="92" fillId="0" borderId="2" xfId="9" applyNumberFormat="1" applyFont="1" applyBorder="1" applyAlignment="1">
      <alignment horizontal="center" vertical="center" wrapText="1"/>
    </xf>
    <xf numFmtId="49" fontId="92" fillId="0" borderId="2" xfId="9" applyNumberFormat="1" applyFont="1" applyBorder="1" applyAlignment="1">
      <alignment horizontal="center" vertical="center"/>
    </xf>
    <xf numFmtId="49" fontId="62" fillId="0" borderId="8" xfId="9" applyNumberFormat="1" applyFont="1" applyBorder="1" applyAlignment="1">
      <alignment horizontal="center" vertical="center" wrapText="1"/>
    </xf>
    <xf numFmtId="49" fontId="90" fillId="0" borderId="8" xfId="9" applyNumberFormat="1" applyFont="1" applyBorder="1" applyAlignment="1">
      <alignment horizontal="center" vertical="center" wrapText="1"/>
    </xf>
    <xf numFmtId="49" fontId="92" fillId="0" borderId="8" xfId="9" applyNumberFormat="1" applyFont="1" applyBorder="1" applyAlignment="1">
      <alignment horizontal="center" vertical="center" wrapText="1"/>
    </xf>
    <xf numFmtId="49" fontId="92" fillId="0" borderId="8" xfId="9" applyNumberFormat="1" applyFont="1" applyBorder="1" applyAlignment="1">
      <alignment horizontal="center" vertical="center"/>
    </xf>
    <xf numFmtId="49" fontId="92" fillId="0" borderId="8" xfId="9" applyNumberFormat="1" applyFont="1" applyBorder="1" applyAlignment="1">
      <alignment horizontal="left" vertical="center"/>
    </xf>
    <xf numFmtId="49" fontId="92" fillId="0" borderId="8" xfId="7" applyNumberFormat="1" applyFont="1" applyBorder="1" applyAlignment="1">
      <alignment vertical="center"/>
    </xf>
    <xf numFmtId="49" fontId="98" fillId="0" borderId="8" xfId="9" applyNumberFormat="1" applyFont="1" applyBorder="1" applyAlignment="1">
      <alignment horizontal="center" vertical="center"/>
    </xf>
    <xf numFmtId="49" fontId="98" fillId="0" borderId="8" xfId="9" applyNumberFormat="1" applyFont="1" applyBorder="1" applyAlignment="1">
      <alignment horizontal="left" vertical="center"/>
    </xf>
    <xf numFmtId="49" fontId="98" fillId="0" borderId="8" xfId="7" applyNumberFormat="1" applyFont="1" applyBorder="1" applyAlignment="1">
      <alignment vertical="center"/>
    </xf>
    <xf numFmtId="49" fontId="98" fillId="0" borderId="8" xfId="9" applyNumberFormat="1" applyFont="1" applyBorder="1" applyAlignment="1">
      <alignment vertical="center"/>
    </xf>
    <xf numFmtId="49" fontId="99" fillId="0" borderId="8" xfId="9" applyNumberFormat="1" applyFont="1" applyBorder="1" applyAlignment="1">
      <alignment horizontal="left" vertical="center"/>
    </xf>
    <xf numFmtId="49" fontId="92" fillId="0" borderId="8" xfId="9" applyNumberFormat="1" applyFont="1" applyBorder="1" applyAlignment="1">
      <alignment vertical="center"/>
    </xf>
    <xf numFmtId="49" fontId="92" fillId="0" borderId="0" xfId="9" applyNumberFormat="1" applyFont="1" applyBorder="1" applyAlignment="1">
      <alignment horizontal="center" vertical="center"/>
    </xf>
    <xf numFmtId="49" fontId="92" fillId="0" borderId="0" xfId="9" applyNumberFormat="1" applyFont="1" applyBorder="1" applyAlignment="1">
      <alignment horizontal="left" vertical="center"/>
    </xf>
    <xf numFmtId="49" fontId="92" fillId="0" borderId="0" xfId="7" applyNumberFormat="1" applyFont="1" applyBorder="1" applyAlignment="1">
      <alignment vertical="center"/>
    </xf>
    <xf numFmtId="49" fontId="92" fillId="0" borderId="0" xfId="9" applyNumberFormat="1" applyFont="1" applyBorder="1" applyAlignment="1">
      <alignment vertical="center"/>
    </xf>
    <xf numFmtId="49" fontId="23" fillId="0" borderId="0" xfId="3" applyNumberFormat="1" applyFont="1" applyAlignment="1">
      <alignment horizontal="center" vertical="center"/>
    </xf>
    <xf numFmtId="49" fontId="81" fillId="0" borderId="0" xfId="0" applyNumberFormat="1" applyFont="1"/>
    <xf numFmtId="0" fontId="91" fillId="4" borderId="0" xfId="0" applyNumberFormat="1" applyFont="1" applyFill="1" applyAlignment="1"/>
    <xf numFmtId="0" fontId="86" fillId="4" borderId="0" xfId="0" applyNumberFormat="1" applyFont="1" applyFill="1" applyAlignment="1"/>
    <xf numFmtId="0" fontId="81" fillId="4" borderId="0" xfId="0" applyNumberFormat="1" applyFont="1" applyFill="1" applyAlignment="1">
      <alignment vertical="center"/>
    </xf>
    <xf numFmtId="0" fontId="86" fillId="4" borderId="0" xfId="0" applyNumberFormat="1" applyFont="1" applyFill="1" applyAlignment="1">
      <alignment horizontal="center" vertical="center" wrapText="1"/>
    </xf>
    <xf numFmtId="0" fontId="95" fillId="4" borderId="0" xfId="9" applyNumberFormat="1" applyFont="1" applyFill="1"/>
    <xf numFmtId="0" fontId="97" fillId="4" borderId="0" xfId="9" applyNumberFormat="1" applyFont="1" applyFill="1"/>
    <xf numFmtId="0" fontId="62" fillId="4" borderId="8" xfId="9" applyNumberFormat="1" applyFont="1" applyFill="1" applyBorder="1" applyAlignment="1">
      <alignment horizontal="center" vertical="center" wrapText="1"/>
    </xf>
    <xf numFmtId="0" fontId="92" fillId="4" borderId="0" xfId="9" applyNumberFormat="1" applyFont="1" applyFill="1" applyBorder="1" applyAlignment="1">
      <alignment vertical="center"/>
    </xf>
    <xf numFmtId="0" fontId="23" fillId="4" borderId="0" xfId="3" applyNumberFormat="1" applyFont="1" applyFill="1" applyAlignment="1">
      <alignment horizontal="center" vertical="center"/>
    </xf>
    <xf numFmtId="0" fontId="81" fillId="4" borderId="0" xfId="0" applyNumberFormat="1" applyFont="1" applyFill="1"/>
    <xf numFmtId="0" fontId="0" fillId="4" borderId="0" xfId="0" applyNumberFormat="1" applyFill="1"/>
    <xf numFmtId="1" fontId="92" fillId="4" borderId="8" xfId="9" applyNumberFormat="1" applyFont="1" applyFill="1" applyBorder="1" applyAlignment="1">
      <alignment vertical="center"/>
    </xf>
    <xf numFmtId="0" fontId="92" fillId="0" borderId="8" xfId="7" applyNumberFormat="1" applyFont="1" applyBorder="1" applyAlignment="1">
      <alignment vertical="center"/>
    </xf>
    <xf numFmtId="0" fontId="98" fillId="0" borderId="8" xfId="7" applyNumberFormat="1" applyFont="1" applyBorder="1" applyAlignment="1">
      <alignment vertical="center"/>
    </xf>
    <xf numFmtId="1" fontId="81" fillId="4" borderId="0" xfId="0" applyNumberFormat="1" applyFont="1" applyFill="1" applyAlignment="1">
      <alignment vertical="center"/>
    </xf>
    <xf numFmtId="1" fontId="86" fillId="4" borderId="0" xfId="0" applyNumberFormat="1" applyFont="1" applyFill="1" applyAlignment="1">
      <alignment horizontal="center" vertical="center" wrapText="1"/>
    </xf>
    <xf numFmtId="1" fontId="95" fillId="4" borderId="0" xfId="9" applyNumberFormat="1" applyFont="1" applyFill="1"/>
    <xf numFmtId="1" fontId="97" fillId="4" borderId="0" xfId="9" applyNumberFormat="1" applyFont="1" applyFill="1"/>
    <xf numFmtId="1" fontId="90" fillId="4" borderId="8" xfId="9" applyNumberFormat="1" applyFont="1" applyFill="1" applyBorder="1" applyAlignment="1">
      <alignment horizontal="center" vertical="center" wrapText="1"/>
    </xf>
    <xf numFmtId="1" fontId="92" fillId="4" borderId="8" xfId="9" applyNumberFormat="1" applyFont="1" applyFill="1" applyBorder="1" applyAlignment="1">
      <alignment horizontal="center" vertical="center"/>
    </xf>
    <xf numFmtId="1" fontId="92" fillId="4" borderId="0" xfId="9" applyNumberFormat="1" applyFont="1" applyFill="1" applyBorder="1" applyAlignment="1">
      <alignment vertical="center"/>
    </xf>
    <xf numFmtId="1" fontId="23" fillId="4" borderId="0" xfId="3" applyNumberFormat="1" applyFont="1" applyFill="1" applyAlignment="1">
      <alignment horizontal="center" vertical="center"/>
    </xf>
    <xf numFmtId="1" fontId="0" fillId="4" borderId="0" xfId="0" applyNumberFormat="1" applyFill="1"/>
    <xf numFmtId="1" fontId="91" fillId="8" borderId="0" xfId="0" applyNumberFormat="1" applyFont="1" applyFill="1" applyAlignment="1"/>
    <xf numFmtId="1" fontId="86" fillId="8" borderId="0" xfId="0" applyNumberFormat="1" applyFont="1" applyFill="1" applyAlignment="1"/>
    <xf numFmtId="1" fontId="81" fillId="8" borderId="0" xfId="0" applyNumberFormat="1" applyFont="1" applyFill="1" applyAlignment="1">
      <alignment vertical="center"/>
    </xf>
    <xf numFmtId="1" fontId="86" fillId="8" borderId="0" xfId="0" applyNumberFormat="1" applyFont="1" applyFill="1" applyAlignment="1">
      <alignment horizontal="center" vertical="center" wrapText="1"/>
    </xf>
    <xf numFmtId="1" fontId="95" fillId="8" borderId="0" xfId="9" applyNumberFormat="1" applyFont="1" applyFill="1"/>
    <xf numFmtId="1" fontId="97" fillId="8" borderId="0" xfId="9" applyNumberFormat="1" applyFont="1" applyFill="1"/>
    <xf numFmtId="1" fontId="62" fillId="8" borderId="8" xfId="9" applyNumberFormat="1" applyFont="1" applyFill="1" applyBorder="1" applyAlignment="1">
      <alignment horizontal="center" vertical="center" wrapText="1"/>
    </xf>
    <xf numFmtId="1" fontId="92" fillId="8" borderId="8" xfId="9" applyNumberFormat="1" applyFont="1" applyFill="1" applyBorder="1" applyAlignment="1">
      <alignment vertical="center"/>
    </xf>
    <xf numFmtId="1" fontId="98" fillId="8" borderId="8" xfId="9" applyNumberFormat="1" applyFont="1" applyFill="1" applyBorder="1" applyAlignment="1">
      <alignment vertical="center"/>
    </xf>
    <xf numFmtId="1" fontId="92" fillId="8" borderId="0" xfId="9" applyNumberFormat="1" applyFont="1" applyFill="1" applyBorder="1" applyAlignment="1">
      <alignment vertical="center"/>
    </xf>
    <xf numFmtId="1" fontId="23" fillId="8" borderId="0" xfId="3" applyNumberFormat="1" applyFont="1" applyFill="1" applyAlignment="1">
      <alignment horizontal="center" vertical="center"/>
    </xf>
    <xf numFmtId="1" fontId="81" fillId="8" borderId="0" xfId="0" applyNumberFormat="1" applyFont="1" applyFill="1"/>
    <xf numFmtId="1" fontId="0" fillId="8" borderId="0" xfId="0" applyNumberFormat="1" applyFill="1"/>
    <xf numFmtId="0" fontId="104" fillId="8" borderId="2" xfId="10" applyFont="1" applyFill="1" applyBorder="1" applyAlignment="1">
      <alignment horizontal="center" vertical="center" wrapText="1"/>
    </xf>
    <xf numFmtId="49" fontId="89" fillId="0" borderId="2" xfId="10" applyNumberFormat="1" applyFont="1" applyBorder="1" applyAlignment="1">
      <alignment horizontal="center" vertical="center" wrapText="1"/>
    </xf>
    <xf numFmtId="0" fontId="0" fillId="0" borderId="0" xfId="0" applyFont="1"/>
    <xf numFmtId="0" fontId="98" fillId="0" borderId="9" xfId="10" applyFont="1" applyBorder="1" applyAlignment="1">
      <alignment horizontal="center" vertical="center"/>
    </xf>
    <xf numFmtId="3" fontId="40" fillId="0" borderId="9" xfId="10" applyNumberFormat="1" applyFont="1" applyBorder="1" applyAlignment="1">
      <alignment horizontal="right" vertical="center"/>
    </xf>
    <xf numFmtId="4" fontId="40" fillId="0" borderId="8" xfId="10" applyNumberFormat="1" applyFont="1" applyBorder="1" applyAlignment="1">
      <alignment horizontal="right" vertical="center"/>
    </xf>
    <xf numFmtId="0" fontId="54" fillId="0" borderId="2" xfId="0" applyFont="1" applyBorder="1" applyAlignment="1">
      <alignment horizontal="center" vertical="center"/>
    </xf>
    <xf numFmtId="0" fontId="23" fillId="0" borderId="0" xfId="0" applyFont="1" applyAlignment="1">
      <alignment horizontal="center" vertical="center"/>
    </xf>
    <xf numFmtId="0" fontId="54" fillId="0" borderId="8" xfId="0" applyFont="1" applyBorder="1" applyAlignment="1">
      <alignment horizontal="center" vertical="center"/>
    </xf>
    <xf numFmtId="0" fontId="23" fillId="0" borderId="0" xfId="3" applyFont="1" applyAlignment="1">
      <alignment horizontal="center" vertical="center"/>
    </xf>
    <xf numFmtId="0" fontId="93" fillId="0" borderId="3" xfId="0" applyFont="1" applyBorder="1" applyAlignment="1">
      <alignment horizontal="center" vertical="center"/>
    </xf>
    <xf numFmtId="0" fontId="81" fillId="0" borderId="0" xfId="0" applyFont="1" applyAlignment="1">
      <alignment horizontal="center" vertical="center"/>
    </xf>
    <xf numFmtId="0" fontId="23" fillId="0" borderId="0" xfId="3" applyFont="1" applyAlignment="1">
      <alignment horizontal="center" vertical="center"/>
    </xf>
    <xf numFmtId="0" fontId="86" fillId="0" borderId="0" xfId="10" applyFont="1" applyAlignment="1">
      <alignment horizontal="center" vertical="center" wrapText="1"/>
    </xf>
    <xf numFmtId="0" fontId="92" fillId="0" borderId="8" xfId="10" applyFont="1" applyBorder="1" applyAlignment="1">
      <alignment horizontal="center" vertical="center"/>
    </xf>
    <xf numFmtId="0" fontId="95" fillId="0" borderId="0" xfId="10" applyFont="1" applyAlignment="1">
      <alignment horizontal="center" vertical="center"/>
    </xf>
    <xf numFmtId="0" fontId="62" fillId="0" borderId="8" xfId="10" applyFont="1" applyBorder="1" applyAlignment="1">
      <alignment horizontal="center" vertical="center"/>
    </xf>
    <xf numFmtId="0" fontId="92" fillId="0" borderId="8" xfId="10" applyFont="1" applyBorder="1" applyAlignment="1">
      <alignment horizontal="center" vertical="center" wrapText="1"/>
    </xf>
    <xf numFmtId="0" fontId="37" fillId="0" borderId="8" xfId="0" applyFont="1" applyBorder="1" applyAlignment="1">
      <alignment horizontal="center" vertical="center" wrapText="1"/>
    </xf>
    <xf numFmtId="49" fontId="37" fillId="0" borderId="8" xfId="0" applyNumberFormat="1" applyFont="1" applyBorder="1" applyAlignment="1">
      <alignment horizontal="center" vertical="center" wrapText="1"/>
    </xf>
    <xf numFmtId="0" fontId="62" fillId="0" borderId="2" xfId="10" applyFont="1" applyBorder="1" applyAlignment="1">
      <alignment horizontal="center" vertical="center"/>
    </xf>
    <xf numFmtId="0" fontId="110" fillId="0" borderId="8" xfId="10" applyFont="1" applyBorder="1" applyAlignment="1">
      <alignment horizontal="center" vertical="center" wrapText="1"/>
    </xf>
    <xf numFmtId="49" fontId="40" fillId="8" borderId="8" xfId="10" applyNumberFormat="1" applyFont="1" applyFill="1" applyBorder="1" applyAlignment="1">
      <alignment horizontal="center" vertical="center" wrapText="1"/>
    </xf>
    <xf numFmtId="3" fontId="40" fillId="0" borderId="8" xfId="10" applyNumberFormat="1" applyFont="1" applyBorder="1" applyAlignment="1">
      <alignment horizontal="center" vertical="center"/>
    </xf>
    <xf numFmtId="49" fontId="40" fillId="8" borderId="8" xfId="10" applyNumberFormat="1" applyFont="1" applyFill="1" applyBorder="1" applyAlignment="1">
      <alignment horizontal="center" vertical="center"/>
    </xf>
    <xf numFmtId="49" fontId="107" fillId="8" borderId="8" xfId="10" applyNumberFormat="1" applyFont="1" applyFill="1" applyBorder="1" applyAlignment="1">
      <alignment horizontal="center" vertical="center" wrapText="1"/>
    </xf>
    <xf numFmtId="49" fontId="62" fillId="8" borderId="8" xfId="10" applyNumberFormat="1" applyFont="1" applyFill="1" applyBorder="1" applyAlignment="1">
      <alignment horizontal="center" vertical="center" wrapText="1"/>
    </xf>
    <xf numFmtId="4" fontId="40" fillId="0" borderId="8" xfId="10" applyNumberFormat="1" applyFont="1" applyBorder="1" applyAlignment="1">
      <alignment horizontal="center" vertical="center"/>
    </xf>
    <xf numFmtId="3" fontId="40" fillId="0" borderId="9" xfId="10" applyNumberFormat="1" applyFont="1" applyBorder="1" applyAlignment="1">
      <alignment horizontal="center" vertical="center"/>
    </xf>
    <xf numFmtId="3" fontId="62" fillId="0" borderId="8" xfId="10" applyNumberFormat="1" applyFont="1" applyBorder="1" applyAlignment="1">
      <alignment horizontal="center" vertical="center"/>
    </xf>
    <xf numFmtId="49" fontId="40" fillId="8" borderId="15" xfId="10" applyNumberFormat="1" applyFont="1" applyFill="1" applyBorder="1" applyAlignment="1">
      <alignment horizontal="center" vertical="center"/>
    </xf>
    <xf numFmtId="3" fontId="40" fillId="0" borderId="15" xfId="10" applyNumberFormat="1" applyFont="1" applyBorder="1" applyAlignment="1">
      <alignment horizontal="center" vertical="center"/>
    </xf>
    <xf numFmtId="2" fontId="59" fillId="0" borderId="8" xfId="0" applyNumberFormat="1" applyFont="1" applyBorder="1" applyAlignment="1">
      <alignment horizontal="center" vertical="center"/>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15" fillId="2" borderId="5" xfId="0" applyFont="1" applyFill="1" applyBorder="1" applyAlignment="1">
      <alignment horizontal="center" textRotation="90" wrapText="1"/>
    </xf>
    <xf numFmtId="0" fontId="15" fillId="2" borderId="9" xfId="0" applyFont="1" applyFill="1" applyBorder="1" applyAlignment="1">
      <alignment horizontal="center" textRotation="90"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51" fillId="2" borderId="4"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textRotation="90" wrapText="1"/>
    </xf>
    <xf numFmtId="0" fontId="8" fillId="2" borderId="7" xfId="0" applyFont="1" applyFill="1" applyBorder="1" applyAlignment="1">
      <alignment horizontal="center" textRotation="90" wrapText="1"/>
    </xf>
    <xf numFmtId="0" fontId="8" fillId="2" borderId="9" xfId="0" applyFont="1" applyFill="1" applyBorder="1" applyAlignment="1">
      <alignment horizontal="center" textRotation="90"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2" borderId="8" xfId="0" applyFont="1" applyFill="1" applyBorder="1" applyAlignment="1">
      <alignment horizontal="center" textRotation="90" wrapText="1"/>
    </xf>
    <xf numFmtId="0" fontId="25" fillId="0" borderId="1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textRotation="90" wrapText="1"/>
    </xf>
    <xf numFmtId="0" fontId="24" fillId="0" borderId="7" xfId="0" applyFont="1" applyBorder="1" applyAlignment="1">
      <alignment horizontal="center" textRotation="90" wrapText="1"/>
    </xf>
    <xf numFmtId="0" fontId="24" fillId="0" borderId="9" xfId="0" applyFont="1" applyBorder="1" applyAlignment="1">
      <alignment horizontal="center" textRotation="90" wrapText="1"/>
    </xf>
    <xf numFmtId="0" fontId="22" fillId="0" borderId="5" xfId="0" applyFont="1" applyBorder="1" applyAlignment="1">
      <alignment horizontal="center" textRotation="90" wrapText="1"/>
    </xf>
    <xf numFmtId="0" fontId="22" fillId="0" borderId="9" xfId="0" applyFont="1" applyBorder="1" applyAlignment="1">
      <alignment horizontal="center" textRotation="90"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22" fillId="2" borderId="5" xfId="0" applyFont="1" applyFill="1" applyBorder="1" applyAlignment="1">
      <alignment horizontal="center" textRotation="90" wrapText="1"/>
    </xf>
    <xf numFmtId="0" fontId="22" fillId="2" borderId="9" xfId="0" applyFont="1" applyFill="1" applyBorder="1" applyAlignment="1">
      <alignment horizontal="center" textRotation="90" wrapText="1"/>
    </xf>
    <xf numFmtId="0" fontId="54" fillId="0" borderId="2" xfId="0" applyFont="1" applyBorder="1" applyAlignment="1">
      <alignment horizontal="center" vertical="center"/>
    </xf>
    <xf numFmtId="0" fontId="54" fillId="0" borderId="6" xfId="0" applyFont="1" applyBorder="1" applyAlignment="1">
      <alignment horizontal="center" vertical="center"/>
    </xf>
    <xf numFmtId="0" fontId="54" fillId="0" borderId="3" xfId="0" applyFont="1" applyBorder="1" applyAlignment="1">
      <alignment horizontal="center" vertical="center"/>
    </xf>
    <xf numFmtId="0" fontId="23" fillId="0" borderId="0" xfId="0" applyFont="1" applyAlignment="1">
      <alignment horizontal="center"/>
    </xf>
    <xf numFmtId="0" fontId="51" fillId="0" borderId="4" xfId="0" applyFont="1" applyBorder="1" applyAlignment="1">
      <alignment horizontal="right" vertical="center"/>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8" xfId="0" applyFont="1" applyBorder="1" applyAlignment="1">
      <alignment horizontal="center" vertical="center" wrapText="1"/>
    </xf>
    <xf numFmtId="0" fontId="54" fillId="2" borderId="0" xfId="0" applyFont="1" applyFill="1" applyAlignment="1">
      <alignment horizontal="center" vertical="center"/>
    </xf>
    <xf numFmtId="0" fontId="54" fillId="2" borderId="1" xfId="0" applyFont="1" applyFill="1" applyBorder="1" applyAlignment="1">
      <alignment horizontal="center" vertical="center"/>
    </xf>
    <xf numFmtId="0" fontId="24" fillId="2" borderId="5" xfId="0" applyFont="1" applyFill="1" applyBorder="1" applyAlignment="1">
      <alignment horizontal="center" textRotation="90" wrapText="1"/>
    </xf>
    <xf numFmtId="0" fontId="24" fillId="2" borderId="7" xfId="0" applyFont="1" applyFill="1" applyBorder="1" applyAlignment="1">
      <alignment horizontal="center" textRotation="90" wrapText="1"/>
    </xf>
    <xf numFmtId="0" fontId="24" fillId="2" borderId="9" xfId="0" applyFont="1" applyFill="1" applyBorder="1" applyAlignment="1">
      <alignment horizontal="center" textRotation="90" wrapText="1"/>
    </xf>
    <xf numFmtId="0" fontId="24" fillId="2" borderId="2"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22" fillId="2" borderId="8" xfId="0" applyFont="1" applyFill="1" applyBorder="1" applyAlignment="1">
      <alignment horizontal="center" textRotation="90" wrapText="1"/>
    </xf>
    <xf numFmtId="0" fontId="89" fillId="2" borderId="2" xfId="0" applyFont="1" applyFill="1" applyBorder="1" applyAlignment="1">
      <alignment horizontal="center" vertical="center"/>
    </xf>
    <xf numFmtId="0" fontId="89" fillId="2" borderId="3" xfId="0" applyFont="1" applyFill="1" applyBorder="1" applyAlignment="1">
      <alignment horizontal="center" vertical="center"/>
    </xf>
    <xf numFmtId="0" fontId="10" fillId="2" borderId="4" xfId="0" applyFont="1" applyFill="1" applyBorder="1" applyAlignment="1">
      <alignment horizontal="right"/>
    </xf>
    <xf numFmtId="0" fontId="25" fillId="2" borderId="6" xfId="0" applyFont="1" applyFill="1" applyBorder="1" applyAlignment="1">
      <alignment horizontal="center" vertical="center"/>
    </xf>
    <xf numFmtId="0" fontId="25"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22" fillId="2" borderId="16" xfId="0" applyFont="1" applyFill="1" applyBorder="1" applyAlignment="1">
      <alignment horizontal="center" textRotation="90" wrapText="1"/>
    </xf>
    <xf numFmtId="0" fontId="22" fillId="2" borderId="18" xfId="0" applyFont="1" applyFill="1" applyBorder="1" applyAlignment="1">
      <alignment horizontal="center" textRotation="90"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5" fillId="2" borderId="4" xfId="0" applyFont="1" applyFill="1" applyBorder="1" applyAlignment="1">
      <alignment horizontal="left"/>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3" fillId="2" borderId="0" xfId="0" applyFont="1" applyFill="1" applyAlignment="1">
      <alignment horizontal="center" wrapText="1"/>
    </xf>
    <xf numFmtId="0" fontId="56" fillId="2" borderId="4"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2" fontId="17" fillId="2" borderId="9" xfId="0" applyNumberFormat="1" applyFont="1" applyFill="1" applyBorder="1" applyAlignment="1">
      <alignment horizontal="center" vertical="center"/>
    </xf>
    <xf numFmtId="0" fontId="14" fillId="2" borderId="5" xfId="0" applyFont="1" applyFill="1" applyBorder="1" applyAlignment="1">
      <alignment horizontal="center" textRotation="90" wrapText="1"/>
    </xf>
    <xf numFmtId="0" fontId="14" fillId="2" borderId="9" xfId="0" applyFont="1" applyFill="1" applyBorder="1" applyAlignment="1">
      <alignment horizontal="center" textRotation="90"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13" fillId="2" borderId="8" xfId="3" applyFont="1" applyFill="1" applyBorder="1" applyAlignment="1">
      <alignment horizontal="center" vertical="center" wrapText="1"/>
    </xf>
    <xf numFmtId="0" fontId="88" fillId="2" borderId="2" xfId="3" applyFont="1" applyFill="1" applyBorder="1" applyAlignment="1">
      <alignment horizontal="center" vertical="center"/>
    </xf>
    <xf numFmtId="0" fontId="88" fillId="2" borderId="3" xfId="3" applyFont="1" applyFill="1" applyBorder="1" applyAlignment="1">
      <alignment horizontal="center" vertical="center"/>
    </xf>
    <xf numFmtId="0" fontId="59" fillId="2" borderId="4" xfId="3" applyFont="1" applyFill="1" applyBorder="1" applyAlignment="1">
      <alignment horizontal="center" vertical="center"/>
    </xf>
    <xf numFmtId="0" fontId="23" fillId="2" borderId="0" xfId="3" applyFont="1" applyFill="1" applyAlignment="1">
      <alignment horizontal="center" vertical="center" wrapText="1"/>
    </xf>
    <xf numFmtId="0" fontId="12" fillId="2" borderId="5"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4" fillId="2" borderId="5" xfId="3" applyFont="1" applyFill="1" applyBorder="1" applyAlignment="1">
      <alignment horizontal="center" textRotation="90" wrapText="1"/>
    </xf>
    <xf numFmtId="0" fontId="14" fillId="2" borderId="9" xfId="3" applyFont="1" applyFill="1" applyBorder="1" applyAlignment="1">
      <alignment horizontal="center" textRotation="90" wrapText="1"/>
    </xf>
    <xf numFmtId="0" fontId="13" fillId="2" borderId="2"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16"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22" fillId="2" borderId="7" xfId="0" applyFont="1" applyFill="1" applyBorder="1" applyAlignment="1">
      <alignment horizontal="center" textRotation="90" wrapText="1"/>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4" fillId="2" borderId="8" xfId="0" applyFont="1" applyFill="1" applyBorder="1" applyAlignment="1">
      <alignment horizontal="center" textRotation="90" wrapText="1"/>
    </xf>
    <xf numFmtId="0" fontId="25"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23" fillId="2" borderId="8" xfId="0" applyFont="1" applyFill="1" applyBorder="1" applyAlignment="1">
      <alignment horizontal="center" vertical="center"/>
    </xf>
    <xf numFmtId="0" fontId="6" fillId="2" borderId="0" xfId="0" applyFont="1" applyFill="1" applyAlignment="1">
      <alignment horizontal="center" vertical="center"/>
    </xf>
    <xf numFmtId="0" fontId="58" fillId="2" borderId="6"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textRotation="90" wrapText="1"/>
    </xf>
    <xf numFmtId="0" fontId="4" fillId="2" borderId="0" xfId="0" applyFont="1" applyFill="1" applyAlignment="1">
      <alignment horizontal="center" vertical="center" wrapText="1"/>
    </xf>
    <xf numFmtId="168" fontId="22" fillId="2" borderId="0" xfId="0" applyNumberFormat="1" applyFont="1" applyFill="1" applyAlignment="1">
      <alignment horizontal="left" vertical="center" wrapText="1"/>
    </xf>
    <xf numFmtId="168" fontId="22" fillId="2" borderId="1" xfId="0" applyNumberFormat="1" applyFont="1" applyFill="1" applyBorder="1" applyAlignment="1">
      <alignment horizontal="left" vertical="center" wrapText="1"/>
    </xf>
    <xf numFmtId="3" fontId="4" fillId="2" borderId="18" xfId="0" applyNumberFormat="1" applyFont="1" applyFill="1" applyBorder="1" applyAlignment="1" applyProtection="1">
      <alignment horizontal="center" vertical="center" wrapText="1"/>
      <protection locked="0"/>
    </xf>
    <xf numFmtId="3" fontId="4" fillId="2" borderId="4" xfId="0" applyNumberFormat="1" applyFont="1" applyFill="1" applyBorder="1" applyAlignment="1" applyProtection="1">
      <alignment horizontal="center" vertical="center" wrapText="1"/>
      <protection locked="0"/>
    </xf>
    <xf numFmtId="3" fontId="4" fillId="2" borderId="26" xfId="0" applyNumberFormat="1" applyFont="1" applyFill="1" applyBorder="1" applyAlignment="1" applyProtection="1">
      <alignment horizontal="center" vertical="center" wrapText="1"/>
      <protection locked="0"/>
    </xf>
    <xf numFmtId="0" fontId="22" fillId="2" borderId="0" xfId="0" applyFont="1" applyFill="1" applyAlignment="1">
      <alignment horizontal="center" vertical="center" wrapText="1"/>
    </xf>
    <xf numFmtId="0" fontId="59" fillId="2" borderId="4" xfId="0" applyFont="1" applyFill="1" applyBorder="1" applyAlignment="1">
      <alignment horizontal="right" vertical="center"/>
    </xf>
    <xf numFmtId="0" fontId="12" fillId="2" borderId="8"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textRotation="90" wrapText="1"/>
    </xf>
    <xf numFmtId="0" fontId="13" fillId="2" borderId="7" xfId="0" applyFont="1" applyFill="1" applyBorder="1" applyAlignment="1">
      <alignment horizontal="center" textRotation="90"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59" fillId="0" borderId="6" xfId="0" applyFont="1" applyBorder="1" applyAlignment="1">
      <alignment horizontal="center" vertical="center"/>
    </xf>
    <xf numFmtId="0" fontId="14" fillId="0" borderId="8" xfId="0" applyFont="1" applyBorder="1" applyAlignment="1">
      <alignment horizontal="center" vertical="center" wrapText="1"/>
    </xf>
    <xf numFmtId="0" fontId="15" fillId="0" borderId="8" xfId="0" applyFont="1" applyBorder="1" applyAlignment="1">
      <alignment horizontal="center" textRotation="90" wrapText="1"/>
    </xf>
    <xf numFmtId="0" fontId="23" fillId="0" borderId="0" xfId="0" applyFont="1" applyAlignment="1">
      <alignment horizontal="center" vertical="center"/>
    </xf>
    <xf numFmtId="0" fontId="10" fillId="0" borderId="8" xfId="0" applyFont="1" applyBorder="1" applyAlignment="1">
      <alignment horizontal="center" vertical="center" wrapText="1"/>
    </xf>
    <xf numFmtId="0" fontId="23" fillId="0" borderId="8" xfId="0" applyFont="1" applyBorder="1" applyAlignment="1">
      <alignment horizontal="center" vertical="center"/>
    </xf>
    <xf numFmtId="0" fontId="15" fillId="0" borderId="4" xfId="0" applyFont="1" applyBorder="1" applyAlignment="1">
      <alignment horizontal="left"/>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5" xfId="0" applyFont="1" applyBorder="1" applyAlignment="1">
      <alignment horizontal="center" textRotation="90" wrapText="1"/>
    </xf>
    <xf numFmtId="0" fontId="14" fillId="0" borderId="7" xfId="0" applyFont="1" applyBorder="1" applyAlignment="1">
      <alignment horizontal="center" textRotation="90" wrapText="1"/>
    </xf>
    <xf numFmtId="0" fontId="14" fillId="0" borderId="9" xfId="0" applyFont="1" applyBorder="1" applyAlignment="1">
      <alignment horizontal="center" textRotation="90" wrapText="1"/>
    </xf>
    <xf numFmtId="0" fontId="14" fillId="0" borderId="2" xfId="0" applyFont="1" applyBorder="1" applyAlignment="1">
      <alignment horizontal="center" vertical="center"/>
    </xf>
    <xf numFmtId="0" fontId="0" fillId="0" borderId="6" xfId="0" applyBorder="1"/>
    <xf numFmtId="0" fontId="0" fillId="0" borderId="3" xfId="0" applyBorder="1"/>
    <xf numFmtId="0" fontId="14" fillId="0" borderId="6" xfId="0" applyFont="1" applyBorder="1" applyAlignment="1">
      <alignment horizontal="center" vertical="center"/>
    </xf>
    <xf numFmtId="0" fontId="15" fillId="0" borderId="5" xfId="0" applyFont="1" applyBorder="1" applyAlignment="1">
      <alignment horizontal="center" textRotation="90" wrapText="1"/>
    </xf>
    <xf numFmtId="0" fontId="15" fillId="0" borderId="9" xfId="0" applyFont="1" applyBorder="1" applyAlignment="1">
      <alignment horizontal="center" textRotation="90" wrapText="1"/>
    </xf>
    <xf numFmtId="0" fontId="58" fillId="0" borderId="6" xfId="0" applyFont="1" applyBorder="1" applyAlignment="1">
      <alignment horizontal="center" vertical="center" wrapText="1"/>
    </xf>
    <xf numFmtId="0" fontId="23" fillId="0" borderId="1" xfId="0" applyFont="1" applyBorder="1" applyAlignment="1">
      <alignment horizontal="center" vertical="center"/>
    </xf>
    <xf numFmtId="0" fontId="31" fillId="2" borderId="6" xfId="0" applyFont="1" applyFill="1" applyBorder="1" applyAlignment="1">
      <alignment horizontal="center" vertical="center"/>
    </xf>
    <xf numFmtId="0" fontId="31"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5" fillId="2" borderId="16" xfId="0" applyFont="1" applyFill="1" applyBorder="1" applyAlignment="1">
      <alignment horizontal="center" textRotation="90" wrapText="1"/>
    </xf>
    <xf numFmtId="0" fontId="15" fillId="2" borderId="18" xfId="0" applyFont="1" applyFill="1" applyBorder="1" applyAlignment="1">
      <alignment horizontal="center" textRotation="90" wrapText="1"/>
    </xf>
    <xf numFmtId="0" fontId="56" fillId="0" borderId="4" xfId="0" applyFont="1" applyBorder="1" applyAlignment="1">
      <alignment horizontal="right" vertical="center"/>
    </xf>
    <xf numFmtId="0" fontId="61" fillId="0" borderId="4" xfId="0" applyFont="1" applyBorder="1" applyAlignment="1">
      <alignment horizontal="right" vertical="center"/>
    </xf>
    <xf numFmtId="0" fontId="6"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23" fillId="0" borderId="0" xfId="0" applyFont="1" applyAlignment="1">
      <alignment horizontal="center" wrapText="1"/>
    </xf>
    <xf numFmtId="0" fontId="15" fillId="2" borderId="8" xfId="0" applyFont="1" applyFill="1" applyBorder="1" applyAlignment="1">
      <alignment horizontal="center" vertical="center" wrapText="1"/>
    </xf>
    <xf numFmtId="0" fontId="8" fillId="2" borderId="8" xfId="0" applyFont="1" applyFill="1" applyBorder="1" applyAlignment="1">
      <alignment horizontal="center" textRotation="90" wrapText="1"/>
    </xf>
    <xf numFmtId="0" fontId="23" fillId="2" borderId="0" xfId="0" applyFont="1" applyFill="1" applyAlignment="1">
      <alignment horizontal="center" vertical="center" wrapText="1"/>
    </xf>
    <xf numFmtId="0" fontId="2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8" fillId="2" borderId="4" xfId="0" applyFont="1" applyFill="1" applyBorder="1" applyAlignment="1">
      <alignment horizontal="center" vertical="center"/>
    </xf>
    <xf numFmtId="0" fontId="33" fillId="2" borderId="5" xfId="0" applyFont="1" applyFill="1" applyBorder="1" applyAlignment="1">
      <alignment horizontal="center" textRotation="90" wrapText="1"/>
    </xf>
    <xf numFmtId="0" fontId="33" fillId="2" borderId="9" xfId="0" applyFont="1" applyFill="1" applyBorder="1" applyAlignment="1">
      <alignment horizontal="center" textRotation="90" wrapText="1"/>
    </xf>
    <xf numFmtId="0" fontId="13"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59" fillId="2" borderId="4" xfId="0" applyFont="1" applyFill="1" applyBorder="1" applyAlignment="1">
      <alignment horizontal="center" vertical="center"/>
    </xf>
    <xf numFmtId="0" fontId="13" fillId="2" borderId="3" xfId="0" applyFont="1" applyFill="1" applyBorder="1" applyAlignment="1">
      <alignment horizontal="center" vertical="center" wrapText="1"/>
    </xf>
    <xf numFmtId="0" fontId="54" fillId="2" borderId="6" xfId="0" applyFont="1" applyFill="1" applyBorder="1" applyAlignment="1">
      <alignment horizontal="center" vertical="center"/>
    </xf>
    <xf numFmtId="1" fontId="14" fillId="2" borderId="5" xfId="0" applyNumberFormat="1" applyFont="1" applyFill="1" applyBorder="1" applyAlignment="1">
      <alignment horizontal="center" textRotation="90" wrapText="1"/>
    </xf>
    <xf numFmtId="1" fontId="14" fillId="2" borderId="7" xfId="0" applyNumberFormat="1" applyFont="1" applyFill="1" applyBorder="1" applyAlignment="1">
      <alignment horizontal="center" textRotation="90" wrapText="1"/>
    </xf>
    <xf numFmtId="1" fontId="14" fillId="2" borderId="9" xfId="0" applyNumberFormat="1" applyFont="1" applyFill="1" applyBorder="1" applyAlignment="1">
      <alignment horizontal="center" textRotation="90" wrapText="1"/>
    </xf>
    <xf numFmtId="0" fontId="24" fillId="2" borderId="2"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58" fillId="2" borderId="4" xfId="0" applyFont="1" applyFill="1" applyBorder="1" applyAlignment="1">
      <alignment horizontal="right" vertical="center"/>
    </xf>
    <xf numFmtId="0" fontId="6" fillId="2" borderId="0" xfId="0" applyFont="1" applyFill="1" applyAlignment="1" applyProtection="1">
      <alignment horizontal="center" vertical="center"/>
      <protection locked="0"/>
    </xf>
    <xf numFmtId="0" fontId="56" fillId="2" borderId="4" xfId="0" applyFont="1" applyFill="1" applyBorder="1" applyAlignment="1">
      <alignment horizontal="right" vertical="center"/>
    </xf>
    <xf numFmtId="0" fontId="16"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 xfId="0" applyFont="1" applyFill="1" applyBorder="1" applyAlignment="1">
      <alignment horizontal="center" vertical="center"/>
    </xf>
    <xf numFmtId="0" fontId="62" fillId="2" borderId="0" xfId="0" applyFont="1" applyFill="1" applyAlignment="1">
      <alignment horizontal="center" vertical="center"/>
    </xf>
    <xf numFmtId="0" fontId="55" fillId="2" borderId="6" xfId="0" applyFont="1" applyFill="1" applyBorder="1" applyAlignment="1">
      <alignment horizontal="center" vertical="center"/>
    </xf>
    <xf numFmtId="0" fontId="55" fillId="2" borderId="3" xfId="0" applyFont="1" applyFill="1" applyBorder="1" applyAlignment="1">
      <alignment horizontal="center" vertical="center"/>
    </xf>
    <xf numFmtId="0" fontId="13" fillId="2" borderId="14"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3" xfId="0" applyFont="1" applyFill="1" applyBorder="1" applyAlignment="1">
      <alignment horizontal="center" vertical="center"/>
    </xf>
    <xf numFmtId="0" fontId="9" fillId="0" borderId="0" xfId="0" applyFont="1" applyAlignment="1">
      <alignment horizontal="center" vertical="center"/>
    </xf>
    <xf numFmtId="0" fontId="54" fillId="2" borderId="8" xfId="0" applyFont="1" applyFill="1" applyBorder="1" applyAlignment="1">
      <alignment horizontal="center" vertical="center"/>
    </xf>
    <xf numFmtId="0" fontId="10" fillId="2" borderId="4" xfId="0" applyFont="1" applyFill="1" applyBorder="1" applyAlignment="1">
      <alignment horizontal="center"/>
    </xf>
    <xf numFmtId="0" fontId="12" fillId="2" borderId="16"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7" fillId="2" borderId="8" xfId="0" applyFont="1" applyFill="1" applyBorder="1" applyAlignment="1">
      <alignment horizontal="center" textRotation="90" wrapText="1"/>
    </xf>
    <xf numFmtId="0" fontId="16" fillId="2" borderId="1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21" fillId="2" borderId="3" xfId="0" applyFont="1" applyFill="1" applyBorder="1" applyAlignment="1">
      <alignment horizontal="center" vertical="center"/>
    </xf>
    <xf numFmtId="0" fontId="14" fillId="2" borderId="23" xfId="0" applyFont="1" applyFill="1" applyBorder="1" applyAlignment="1">
      <alignment horizontal="center" textRotation="90" wrapText="1"/>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8" xfId="0" applyFont="1" applyFill="1" applyBorder="1" applyAlignment="1">
      <alignment horizontal="center" textRotation="90" wrapText="1"/>
    </xf>
    <xf numFmtId="0" fontId="34" fillId="2" borderId="2"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17" fillId="2" borderId="5" xfId="0" applyFont="1" applyFill="1" applyBorder="1" applyAlignment="1">
      <alignment horizontal="center" textRotation="90" wrapText="1"/>
    </xf>
    <xf numFmtId="0" fontId="17" fillId="2" borderId="7" xfId="0" applyFont="1" applyFill="1" applyBorder="1" applyAlignment="1">
      <alignment horizontal="center" textRotation="90" wrapText="1"/>
    </xf>
    <xf numFmtId="3" fontId="40" fillId="0" borderId="8" xfId="0" applyNumberFormat="1" applyFont="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54" fillId="0" borderId="8" xfId="0" applyFont="1" applyBorder="1" applyAlignment="1">
      <alignment horizontal="center" vertical="center"/>
    </xf>
    <xf numFmtId="0" fontId="23" fillId="2" borderId="0" xfId="4" applyFont="1" applyFill="1" applyAlignment="1">
      <alignment horizontal="center" vertical="center"/>
    </xf>
    <xf numFmtId="0" fontId="23" fillId="2" borderId="1" xfId="4" applyFont="1" applyFill="1" applyBorder="1" applyAlignment="1">
      <alignment horizontal="center" vertical="center"/>
    </xf>
    <xf numFmtId="0" fontId="59" fillId="0" borderId="4" xfId="0" applyFont="1" applyBorder="1" applyAlignment="1">
      <alignment horizontal="center" vertical="center"/>
    </xf>
    <xf numFmtId="0" fontId="0" fillId="0" borderId="5" xfId="0" applyBorder="1" applyAlignment="1">
      <alignment horizontal="center" vertical="center"/>
    </xf>
    <xf numFmtId="0" fontId="4"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0" fillId="0" borderId="13" xfId="0" applyBorder="1" applyAlignment="1">
      <alignment horizontal="center" vertical="center"/>
    </xf>
    <xf numFmtId="0" fontId="4"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6" xfId="0" applyFont="1" applyBorder="1" applyAlignment="1">
      <alignment horizontal="center" vertical="center" wrapText="1"/>
    </xf>
    <xf numFmtId="0" fontId="32" fillId="0" borderId="8" xfId="0" applyFont="1" applyBorder="1" applyAlignment="1">
      <alignment horizontal="center" vertical="center"/>
    </xf>
    <xf numFmtId="0" fontId="12" fillId="2" borderId="8" xfId="0" applyFont="1" applyFill="1" applyBorder="1" applyAlignment="1">
      <alignment horizontal="center" textRotation="90" wrapText="1"/>
    </xf>
    <xf numFmtId="0" fontId="56" fillId="2" borderId="4" xfId="4" applyFont="1" applyFill="1" applyBorder="1" applyAlignment="1">
      <alignment horizontal="center" vertical="center"/>
    </xf>
    <xf numFmtId="0" fontId="54" fillId="0" borderId="2" xfId="6" applyFont="1" applyBorder="1" applyAlignment="1">
      <alignment horizontal="center" vertical="center"/>
    </xf>
    <xf numFmtId="0" fontId="54" fillId="0" borderId="6" xfId="6" applyFont="1" applyBorder="1" applyAlignment="1">
      <alignment horizontal="center" vertical="center"/>
    </xf>
    <xf numFmtId="0" fontId="54" fillId="0" borderId="3" xfId="6" applyFont="1" applyBorder="1" applyAlignment="1">
      <alignment horizontal="center" vertical="center"/>
    </xf>
    <xf numFmtId="0" fontId="15" fillId="2" borderId="8" xfId="4" applyFont="1" applyFill="1" applyBorder="1" applyAlignment="1">
      <alignment horizontal="center" vertical="center" textRotation="90" wrapText="1"/>
    </xf>
    <xf numFmtId="0" fontId="15" fillId="2" borderId="8" xfId="4" applyFont="1" applyFill="1" applyBorder="1" applyAlignment="1">
      <alignment horizontal="center" vertical="center" textRotation="90"/>
    </xf>
    <xf numFmtId="0" fontId="8" fillId="2" borderId="8" xfId="4" applyFont="1" applyFill="1" applyBorder="1" applyAlignment="1">
      <alignment horizontal="center" vertical="center" wrapText="1"/>
    </xf>
    <xf numFmtId="0" fontId="45" fillId="0" borderId="8" xfId="6" applyFont="1" applyBorder="1"/>
    <xf numFmtId="0" fontId="15" fillId="0" borderId="8" xfId="4" applyFont="1" applyBorder="1" applyAlignment="1">
      <alignment horizontal="center" vertical="center" textRotation="90" wrapText="1"/>
    </xf>
    <xf numFmtId="0" fontId="16" fillId="2" borderId="8" xfId="4" applyFont="1" applyFill="1" applyBorder="1" applyAlignment="1">
      <alignment horizontal="center" vertical="center" wrapText="1"/>
    </xf>
    <xf numFmtId="0" fontId="16" fillId="0" borderId="8" xfId="4" applyFont="1" applyBorder="1" applyAlignment="1">
      <alignment horizontal="center" vertical="center" wrapText="1"/>
    </xf>
    <xf numFmtId="0" fontId="10" fillId="0" borderId="8" xfId="4" applyFont="1" applyBorder="1" applyAlignment="1">
      <alignment horizontal="center" vertical="center" wrapText="1"/>
    </xf>
    <xf numFmtId="0" fontId="46" fillId="0" borderId="8" xfId="6" applyFont="1" applyBorder="1" applyAlignment="1">
      <alignment horizontal="center" vertical="center" wrapText="1"/>
    </xf>
    <xf numFmtId="0" fontId="18" fillId="2" borderId="0" xfId="4" applyFont="1" applyFill="1" applyAlignment="1">
      <alignment horizontal="center"/>
    </xf>
    <xf numFmtId="0" fontId="8" fillId="2" borderId="5" xfId="4" applyFont="1" applyFill="1" applyBorder="1" applyAlignment="1">
      <alignment horizontal="center" vertical="center" textRotation="90" wrapText="1"/>
    </xf>
    <xf numFmtId="0" fontId="8" fillId="2" borderId="7" xfId="4" applyFont="1" applyFill="1" applyBorder="1" applyAlignment="1">
      <alignment horizontal="center" vertical="center" textRotation="90" wrapText="1"/>
    </xf>
    <xf numFmtId="0" fontId="8" fillId="2" borderId="9" xfId="4" applyFont="1" applyFill="1" applyBorder="1" applyAlignment="1">
      <alignment horizontal="center" vertical="center" textRotation="90" wrapText="1"/>
    </xf>
    <xf numFmtId="0" fontId="8" fillId="2" borderId="8" xfId="4" applyFont="1" applyFill="1" applyBorder="1" applyAlignment="1">
      <alignment horizontal="center" vertical="center"/>
    </xf>
    <xf numFmtId="0" fontId="8" fillId="0" borderId="8" xfId="6" applyFont="1" applyBorder="1" applyAlignment="1">
      <alignment horizontal="center" vertical="center" wrapText="1"/>
    </xf>
    <xf numFmtId="0" fontId="17" fillId="0" borderId="8" xfId="4" applyFont="1" applyBorder="1" applyAlignment="1">
      <alignment horizontal="center" textRotation="90" wrapText="1"/>
    </xf>
    <xf numFmtId="0" fontId="34" fillId="2" borderId="2" xfId="4" applyFont="1" applyFill="1" applyBorder="1" applyAlignment="1">
      <alignment horizontal="center" vertical="center" wrapText="1"/>
    </xf>
    <xf numFmtId="0" fontId="34" fillId="2" borderId="6" xfId="4" applyFont="1" applyFill="1" applyBorder="1" applyAlignment="1">
      <alignment horizontal="center" vertical="center" wrapText="1"/>
    </xf>
    <xf numFmtId="0" fontId="34" fillId="2" borderId="3" xfId="4" applyFont="1" applyFill="1" applyBorder="1" applyAlignment="1">
      <alignment horizontal="center" vertical="center" wrapText="1"/>
    </xf>
    <xf numFmtId="0" fontId="17" fillId="0" borderId="5" xfId="0" applyFont="1" applyBorder="1" applyAlignment="1">
      <alignment horizontal="center" textRotation="90"/>
    </xf>
    <xf numFmtId="0" fontId="17" fillId="0" borderId="9" xfId="0" applyFont="1" applyBorder="1" applyAlignment="1">
      <alignment horizontal="center" textRotation="90"/>
    </xf>
    <xf numFmtId="0" fontId="17" fillId="2" borderId="8" xfId="4" applyFont="1" applyFill="1" applyBorder="1" applyAlignment="1">
      <alignment horizontal="center" textRotation="90"/>
    </xf>
    <xf numFmtId="0" fontId="23" fillId="2" borderId="0" xfId="4" applyFont="1" applyFill="1" applyAlignment="1">
      <alignment horizontal="center"/>
    </xf>
    <xf numFmtId="0" fontId="23" fillId="2" borderId="1" xfId="4" applyFont="1" applyFill="1" applyBorder="1" applyAlignment="1">
      <alignment horizontal="center"/>
    </xf>
    <xf numFmtId="0" fontId="54" fillId="2" borderId="2" xfId="4" applyFont="1" applyFill="1" applyBorder="1" applyAlignment="1">
      <alignment horizontal="center"/>
    </xf>
    <xf numFmtId="0" fontId="54" fillId="2" borderId="6" xfId="4" applyFont="1" applyFill="1" applyBorder="1" applyAlignment="1">
      <alignment horizontal="center"/>
    </xf>
    <xf numFmtId="0" fontId="54" fillId="2" borderId="3" xfId="4" applyFont="1" applyFill="1" applyBorder="1" applyAlignment="1">
      <alignment horizontal="center"/>
    </xf>
    <xf numFmtId="0" fontId="59" fillId="2" borderId="4" xfId="4" applyFont="1" applyFill="1" applyBorder="1" applyAlignment="1">
      <alignment horizontal="center" vertical="center"/>
    </xf>
    <xf numFmtId="0" fontId="12" fillId="2" borderId="8"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8" xfId="4" applyFont="1" applyFill="1" applyBorder="1" applyAlignment="1">
      <alignment horizontal="center" vertical="center"/>
    </xf>
    <xf numFmtId="0" fontId="34" fillId="2" borderId="8"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17" fillId="0" borderId="8" xfId="0" applyFont="1" applyBorder="1" applyAlignment="1">
      <alignment horizontal="center" textRotation="90"/>
    </xf>
    <xf numFmtId="0" fontId="17" fillId="0" borderId="5" xfId="0" applyFont="1" applyBorder="1" applyAlignment="1">
      <alignment horizontal="center" textRotation="90" wrapText="1"/>
    </xf>
    <xf numFmtId="0" fontId="17" fillId="0" borderId="9" xfId="0" applyFont="1" applyBorder="1" applyAlignment="1">
      <alignment horizontal="center" textRotation="90" wrapText="1"/>
    </xf>
    <xf numFmtId="0" fontId="18" fillId="0" borderId="8" xfId="0" applyFont="1" applyBorder="1" applyAlignment="1">
      <alignment horizontal="center" vertical="center" wrapText="1"/>
    </xf>
    <xf numFmtId="0" fontId="17" fillId="0" borderId="8" xfId="0" applyFont="1" applyBorder="1" applyAlignment="1">
      <alignment horizontal="center" textRotation="90" wrapText="1"/>
    </xf>
    <xf numFmtId="0" fontId="23" fillId="0" borderId="0" xfId="3" applyFont="1" applyAlignment="1">
      <alignment horizontal="center" vertical="center"/>
    </xf>
    <xf numFmtId="0" fontId="91" fillId="0" borderId="0" xfId="0" applyFont="1" applyAlignment="1">
      <alignment horizontal="center"/>
    </xf>
    <xf numFmtId="0" fontId="86" fillId="0" borderId="0" xfId="0" applyFont="1" applyAlignment="1">
      <alignment horizontal="center"/>
    </xf>
    <xf numFmtId="0" fontId="86" fillId="0" borderId="0" xfId="0" applyFont="1" applyAlignment="1">
      <alignment horizontal="center" vertical="center" wrapText="1"/>
    </xf>
    <xf numFmtId="0" fontId="111" fillId="0" borderId="0" xfId="0" applyFont="1" applyBorder="1" applyAlignment="1">
      <alignment horizontal="left" wrapText="1"/>
    </xf>
    <xf numFmtId="49" fontId="94" fillId="0" borderId="0" xfId="9" applyNumberFormat="1" applyFont="1" applyAlignment="1">
      <alignment horizontal="center" vertical="center" wrapText="1"/>
    </xf>
    <xf numFmtId="49" fontId="86" fillId="0" borderId="0" xfId="0" applyNumberFormat="1" applyFont="1" applyAlignment="1">
      <alignment horizontal="center" vertical="center" wrapText="1"/>
    </xf>
    <xf numFmtId="49" fontId="23" fillId="0" borderId="0" xfId="3" applyNumberFormat="1" applyFont="1" applyAlignment="1">
      <alignment horizontal="center" vertical="center"/>
    </xf>
    <xf numFmtId="49" fontId="81" fillId="0" borderId="0" xfId="0" applyNumberFormat="1" applyFont="1" applyAlignment="1">
      <alignment horizontal="center" vertical="center"/>
    </xf>
    <xf numFmtId="49" fontId="111" fillId="0" borderId="0" xfId="0" applyNumberFormat="1" applyFont="1" applyBorder="1" applyAlignment="1">
      <alignment horizontal="left" wrapText="1"/>
    </xf>
    <xf numFmtId="3" fontId="86" fillId="0" borderId="15" xfId="3" applyNumberFormat="1" applyFont="1" applyFill="1" applyBorder="1" applyAlignment="1">
      <alignment horizontal="center" vertical="center"/>
    </xf>
    <xf numFmtId="0" fontId="95" fillId="0" borderId="0" xfId="0" applyFont="1" applyAlignment="1">
      <alignment horizontal="center" vertical="center"/>
    </xf>
    <xf numFmtId="0" fontId="54" fillId="0" borderId="8" xfId="0" applyFont="1" applyBorder="1" applyAlignment="1">
      <alignment horizontal="center" vertical="center" wrapText="1"/>
    </xf>
    <xf numFmtId="49" fontId="93" fillId="0" borderId="8" xfId="0" applyNumberFormat="1" applyFont="1" applyBorder="1" applyAlignment="1">
      <alignment horizontal="center" vertical="center" wrapText="1"/>
    </xf>
    <xf numFmtId="0" fontId="93" fillId="0" borderId="2" xfId="0" applyFont="1" applyBorder="1" applyAlignment="1">
      <alignment horizontal="center" vertical="center"/>
    </xf>
    <xf numFmtId="0" fontId="93" fillId="0" borderId="6" xfId="0" applyFont="1" applyBorder="1" applyAlignment="1">
      <alignment horizontal="center" vertical="center"/>
    </xf>
    <xf numFmtId="0" fontId="93" fillId="0" borderId="3" xfId="0" applyFont="1" applyBorder="1" applyAlignment="1">
      <alignment horizontal="center" vertical="center"/>
    </xf>
    <xf numFmtId="0" fontId="111" fillId="0" borderId="0" xfId="0" applyFont="1" applyBorder="1" applyAlignment="1">
      <alignment horizontal="justify" vertical="justify" wrapText="1"/>
    </xf>
    <xf numFmtId="0" fontId="54" fillId="0" borderId="8" xfId="10" applyFont="1" applyFill="1" applyBorder="1" applyAlignment="1">
      <alignment horizontal="center" vertical="center" wrapText="1"/>
    </xf>
    <xf numFmtId="0" fontId="59" fillId="0" borderId="8" xfId="10" applyFont="1" applyFill="1" applyBorder="1" applyAlignment="1">
      <alignment horizontal="center" vertical="center" wrapText="1"/>
    </xf>
    <xf numFmtId="0" fontId="59" fillId="0" borderId="8" xfId="10" applyFont="1" applyFill="1" applyBorder="1" applyAlignment="1">
      <alignment horizontal="center" vertical="center" textRotation="90"/>
    </xf>
    <xf numFmtId="0" fontId="89" fillId="10" borderId="8" xfId="10" applyFont="1" applyFill="1" applyBorder="1" applyAlignment="1">
      <alignment horizontal="center" vertical="center" wrapText="1"/>
    </xf>
    <xf numFmtId="0" fontId="59" fillId="0" borderId="8" xfId="10" applyFont="1" applyFill="1" applyBorder="1" applyAlignment="1">
      <alignment horizontal="center" vertical="center" textRotation="90" wrapText="1"/>
    </xf>
    <xf numFmtId="0" fontId="94" fillId="0" borderId="0" xfId="10" applyFont="1" applyFill="1" applyAlignment="1">
      <alignment horizontal="center"/>
    </xf>
    <xf numFmtId="49" fontId="54" fillId="0" borderId="8" xfId="10" applyNumberFormat="1" applyFont="1" applyFill="1" applyBorder="1" applyAlignment="1">
      <alignment horizontal="center" vertical="center" wrapText="1"/>
    </xf>
    <xf numFmtId="49" fontId="37" fillId="0" borderId="5" xfId="10" applyNumberFormat="1" applyFont="1" applyFill="1" applyBorder="1" applyAlignment="1">
      <alignment horizontal="center" vertical="center" wrapText="1"/>
    </xf>
    <xf numFmtId="49" fontId="37" fillId="0" borderId="7" xfId="10" applyNumberFormat="1" applyFont="1" applyFill="1" applyBorder="1" applyAlignment="1">
      <alignment horizontal="center" vertical="center" wrapText="1"/>
    </xf>
    <xf numFmtId="49" fontId="37" fillId="0" borderId="9" xfId="10" applyNumberFormat="1" applyFont="1" applyFill="1" applyBorder="1" applyAlignment="1">
      <alignment horizontal="center" vertical="center" wrapText="1"/>
    </xf>
    <xf numFmtId="0" fontId="86" fillId="0" borderId="0" xfId="10" applyFont="1" applyAlignment="1">
      <alignment horizontal="center" vertical="center" wrapText="1"/>
    </xf>
    <xf numFmtId="0" fontId="94" fillId="0" borderId="8" xfId="10" applyFont="1" applyFill="1" applyBorder="1" applyAlignment="1">
      <alignment horizontal="center" vertical="center"/>
    </xf>
    <xf numFmtId="0" fontId="23" fillId="0" borderId="0" xfId="3" applyFont="1" applyAlignment="1">
      <alignment horizontal="center"/>
    </xf>
    <xf numFmtId="0" fontId="95" fillId="0" borderId="0" xfId="10" applyFont="1" applyAlignment="1">
      <alignment horizontal="center"/>
    </xf>
    <xf numFmtId="0" fontId="111" fillId="0" borderId="0" xfId="0" applyFont="1" applyBorder="1" applyAlignment="1">
      <alignment horizontal="left" vertical="justify" wrapText="1"/>
    </xf>
    <xf numFmtId="0" fontId="95" fillId="0" borderId="0" xfId="10" applyFont="1" applyAlignment="1">
      <alignment horizontal="center" vertical="center"/>
    </xf>
    <xf numFmtId="0" fontId="92" fillId="0" borderId="6" xfId="10" applyFont="1" applyBorder="1" applyAlignment="1">
      <alignment horizontal="center" vertical="center"/>
    </xf>
    <xf numFmtId="0" fontId="92" fillId="0" borderId="3" xfId="10" applyFont="1" applyBorder="1" applyAlignment="1">
      <alignment horizontal="center" vertical="center"/>
    </xf>
    <xf numFmtId="0" fontId="23" fillId="0" borderId="0" xfId="10" applyFont="1" applyAlignment="1">
      <alignment horizontal="center" wrapText="1"/>
    </xf>
    <xf numFmtId="0" fontId="62" fillId="0" borderId="8" xfId="10" applyFont="1" applyBorder="1" applyAlignment="1">
      <alignment horizontal="center" vertical="center" wrapText="1"/>
    </xf>
    <xf numFmtId="0" fontId="62" fillId="0" borderId="8" xfId="10" applyFont="1" applyBorder="1" applyAlignment="1">
      <alignment horizontal="center" vertical="center"/>
    </xf>
    <xf numFmtId="49" fontId="92" fillId="0" borderId="8" xfId="10" applyNumberFormat="1" applyFont="1" applyBorder="1" applyAlignment="1">
      <alignment horizontal="center" vertical="center" wrapText="1"/>
    </xf>
  </cellXfs>
  <cellStyles count="26">
    <cellStyle name="Comma" xfId="7" builtinId="3"/>
    <cellStyle name="Comma 2" xfId="1"/>
    <cellStyle name="Comma 3" xfId="11"/>
    <cellStyle name="Currency 2" xfId="13"/>
    <cellStyle name="Currency 3" xfId="12"/>
    <cellStyle name="Excel Built-in Normal" xfId="14"/>
    <cellStyle name="Header1" xfId="15"/>
    <cellStyle name="Header2" xfId="16"/>
    <cellStyle name="Hyperlink" xfId="8" builtinId="8"/>
    <cellStyle name="moi" xfId="17"/>
    <cellStyle name="Normal" xfId="0" builtinId="0"/>
    <cellStyle name="Normal 2" xfId="3"/>
    <cellStyle name="Normal 2 2" xfId="18"/>
    <cellStyle name="Normal 2 3" xfId="19"/>
    <cellStyle name="Normal 2 4" xfId="20"/>
    <cellStyle name="Normal 3" xfId="5"/>
    <cellStyle name="Normal 3 2" xfId="21"/>
    <cellStyle name="Normal 4" xfId="6"/>
    <cellStyle name="Normal 4 2" xfId="22"/>
    <cellStyle name="Normal 5" xfId="9"/>
    <cellStyle name="Normal 5 2" xfId="23"/>
    <cellStyle name="Normal 6" xfId="24"/>
    <cellStyle name="Normal 7" xfId="25"/>
    <cellStyle name="Normal 8" xfId="10"/>
    <cellStyle name="Normal_Sheet1" xfId="4"/>
    <cellStyle name="Percent" xfId="2" builtinId="5"/>
  </cellStyles>
  <dxfs count="65">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70C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color rgb="FF00B0F0"/>
      </font>
    </dxf>
    <dxf>
      <font>
        <b/>
        <i val="0"/>
        <color rgb="FF00B0F0"/>
      </font>
    </dxf>
    <dxf>
      <font>
        <color rgb="FF00B0F0"/>
      </font>
    </dxf>
    <dxf>
      <font>
        <b/>
        <i val="0"/>
        <color rgb="FF00B0F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2">
    <tabColor rgb="FF92D050"/>
  </sheetPr>
  <dimension ref="A1:D29"/>
  <sheetViews>
    <sheetView showGridLines="0" workbookViewId="0">
      <selection activeCell="D4" sqref="D4"/>
    </sheetView>
  </sheetViews>
  <sheetFormatPr defaultColWidth="9.140625" defaultRowHeight="18.75"/>
  <cols>
    <col min="1" max="1" width="6.28515625" style="484" bestFit="1" customWidth="1"/>
    <col min="2" max="2" width="11.42578125" style="484" bestFit="1" customWidth="1"/>
    <col min="3" max="3" width="114.140625" style="485" customWidth="1"/>
    <col min="4" max="4" width="11.28515625" style="485" customWidth="1"/>
    <col min="5" max="16384" width="9.140625" style="482"/>
  </cols>
  <sheetData>
    <row r="1" spans="1:4" ht="30" customHeight="1">
      <c r="A1" s="996" t="s">
        <v>604</v>
      </c>
      <c r="B1" s="996"/>
      <c r="C1" s="996"/>
      <c r="D1" s="996"/>
    </row>
    <row r="2" spans="1:4" s="483" customFormat="1" ht="45.6" customHeight="1">
      <c r="A2" s="486" t="s">
        <v>601</v>
      </c>
      <c r="B2" s="487" t="s">
        <v>602</v>
      </c>
      <c r="C2" s="488" t="s">
        <v>62</v>
      </c>
      <c r="D2" s="489" t="s">
        <v>603</v>
      </c>
    </row>
    <row r="3" spans="1:4" s="483" customFormat="1" ht="24.95" customHeight="1">
      <c r="A3" s="791">
        <v>1</v>
      </c>
      <c r="B3" s="789" t="s">
        <v>661</v>
      </c>
      <c r="C3" s="790" t="s">
        <v>926</v>
      </c>
      <c r="D3" s="792" t="s">
        <v>927</v>
      </c>
    </row>
    <row r="4" spans="1:4" s="483" customFormat="1" ht="24.95" customHeight="1">
      <c r="A4" s="791">
        <v>2</v>
      </c>
      <c r="B4" s="785" t="s">
        <v>316</v>
      </c>
      <c r="C4" s="490" t="s">
        <v>606</v>
      </c>
      <c r="D4" s="491" t="s">
        <v>612</v>
      </c>
    </row>
    <row r="5" spans="1:4" s="483" customFormat="1" ht="24.95" customHeight="1">
      <c r="A5" s="791">
        <v>3</v>
      </c>
      <c r="B5" s="785" t="s">
        <v>317</v>
      </c>
      <c r="C5" s="490" t="s">
        <v>605</v>
      </c>
      <c r="D5" s="491" t="s">
        <v>613</v>
      </c>
    </row>
    <row r="6" spans="1:4" s="483" customFormat="1" ht="24.95" customHeight="1">
      <c r="A6" s="791">
        <v>4</v>
      </c>
      <c r="B6" s="785" t="s">
        <v>318</v>
      </c>
      <c r="C6" s="490" t="s">
        <v>608</v>
      </c>
      <c r="D6" s="491" t="s">
        <v>614</v>
      </c>
    </row>
    <row r="7" spans="1:4" s="483" customFormat="1" ht="24.95" customHeight="1">
      <c r="A7" s="791">
        <v>5</v>
      </c>
      <c r="B7" s="785" t="s">
        <v>319</v>
      </c>
      <c r="C7" s="490" t="s">
        <v>607</v>
      </c>
      <c r="D7" s="491" t="s">
        <v>615</v>
      </c>
    </row>
    <row r="8" spans="1:4" s="483" customFormat="1" ht="24.95" customHeight="1">
      <c r="A8" s="791">
        <v>6</v>
      </c>
      <c r="B8" s="785" t="s">
        <v>320</v>
      </c>
      <c r="C8" s="490" t="s">
        <v>609</v>
      </c>
      <c r="D8" s="491" t="s">
        <v>616</v>
      </c>
    </row>
    <row r="9" spans="1:4" s="483" customFormat="1" ht="24.95" customHeight="1">
      <c r="A9" s="791">
        <v>7</v>
      </c>
      <c r="B9" s="785" t="s">
        <v>321</v>
      </c>
      <c r="C9" s="490" t="s">
        <v>610</v>
      </c>
      <c r="D9" s="491" t="s">
        <v>617</v>
      </c>
    </row>
    <row r="10" spans="1:4" s="483" customFormat="1" ht="24.95" customHeight="1">
      <c r="A10" s="791">
        <v>8</v>
      </c>
      <c r="B10" s="785" t="s">
        <v>322</v>
      </c>
      <c r="C10" s="490" t="s">
        <v>611</v>
      </c>
      <c r="D10" s="491" t="s">
        <v>618</v>
      </c>
    </row>
    <row r="11" spans="1:4" s="483" customFormat="1" ht="24.95" customHeight="1">
      <c r="A11" s="791">
        <v>9</v>
      </c>
      <c r="B11" s="785" t="s">
        <v>323</v>
      </c>
      <c r="C11" s="490" t="s">
        <v>611</v>
      </c>
      <c r="D11" s="491" t="s">
        <v>619</v>
      </c>
    </row>
    <row r="12" spans="1:4" s="483" customFormat="1" ht="24.95" customHeight="1">
      <c r="A12" s="791">
        <v>10</v>
      </c>
      <c r="B12" s="785" t="s">
        <v>324</v>
      </c>
      <c r="C12" s="490" t="s">
        <v>638</v>
      </c>
      <c r="D12" s="491" t="s">
        <v>620</v>
      </c>
    </row>
    <row r="13" spans="1:4" s="483" customFormat="1" ht="24.95" customHeight="1">
      <c r="A13" s="791">
        <v>11</v>
      </c>
      <c r="B13" s="785" t="s">
        <v>175</v>
      </c>
      <c r="C13" s="490" t="s">
        <v>639</v>
      </c>
      <c r="D13" s="491" t="s">
        <v>621</v>
      </c>
    </row>
    <row r="14" spans="1:4" s="483" customFormat="1" ht="24.95" customHeight="1">
      <c r="A14" s="791">
        <v>12</v>
      </c>
      <c r="B14" s="785" t="s">
        <v>181</v>
      </c>
      <c r="C14" s="490" t="s">
        <v>640</v>
      </c>
      <c r="D14" s="491" t="s">
        <v>622</v>
      </c>
    </row>
    <row r="15" spans="1:4" s="483" customFormat="1" ht="24.95" customHeight="1">
      <c r="A15" s="791">
        <v>13</v>
      </c>
      <c r="B15" s="785" t="s">
        <v>187</v>
      </c>
      <c r="C15" s="490" t="s">
        <v>641</v>
      </c>
      <c r="D15" s="491" t="s">
        <v>623</v>
      </c>
    </row>
    <row r="16" spans="1:4" s="483" customFormat="1" ht="24.95" customHeight="1">
      <c r="A16" s="791">
        <v>14</v>
      </c>
      <c r="B16" s="785" t="s">
        <v>197</v>
      </c>
      <c r="C16" s="490" t="s">
        <v>642</v>
      </c>
      <c r="D16" s="491" t="s">
        <v>624</v>
      </c>
    </row>
    <row r="17" spans="1:4" s="483" customFormat="1" ht="24.95" customHeight="1">
      <c r="A17" s="791">
        <v>15</v>
      </c>
      <c r="B17" s="785" t="s">
        <v>200</v>
      </c>
      <c r="C17" s="490" t="s">
        <v>643</v>
      </c>
      <c r="D17" s="491" t="s">
        <v>625</v>
      </c>
    </row>
    <row r="18" spans="1:4" s="483" customFormat="1" ht="24.95" customHeight="1">
      <c r="A18" s="791">
        <v>16</v>
      </c>
      <c r="B18" s="785" t="s">
        <v>204</v>
      </c>
      <c r="C18" s="490" t="s">
        <v>644</v>
      </c>
      <c r="D18" s="491" t="s">
        <v>626</v>
      </c>
    </row>
    <row r="19" spans="1:4" s="483" customFormat="1" ht="24.95" customHeight="1">
      <c r="A19" s="791">
        <v>17</v>
      </c>
      <c r="B19" s="785" t="s">
        <v>209</v>
      </c>
      <c r="C19" s="490" t="s">
        <v>645</v>
      </c>
      <c r="D19" s="491" t="s">
        <v>627</v>
      </c>
    </row>
    <row r="20" spans="1:4" s="483" customFormat="1" ht="24.95" customHeight="1">
      <c r="A20" s="791">
        <v>18</v>
      </c>
      <c r="B20" s="785" t="s">
        <v>217</v>
      </c>
      <c r="C20" s="490" t="s">
        <v>646</v>
      </c>
      <c r="D20" s="491" t="s">
        <v>628</v>
      </c>
    </row>
    <row r="21" spans="1:4" s="483" customFormat="1" ht="24.95" customHeight="1">
      <c r="A21" s="791">
        <v>19</v>
      </c>
      <c r="B21" s="785" t="s">
        <v>222</v>
      </c>
      <c r="C21" s="490" t="s">
        <v>655</v>
      </c>
      <c r="D21" s="491" t="s">
        <v>629</v>
      </c>
    </row>
    <row r="22" spans="1:4" s="483" customFormat="1" ht="24.95" customHeight="1">
      <c r="A22" s="791">
        <v>20</v>
      </c>
      <c r="B22" s="785" t="s">
        <v>228</v>
      </c>
      <c r="C22" s="490" t="s">
        <v>647</v>
      </c>
      <c r="D22" s="491" t="s">
        <v>630</v>
      </c>
    </row>
    <row r="23" spans="1:4" s="483" customFormat="1" ht="24.95" customHeight="1">
      <c r="A23" s="791">
        <v>21</v>
      </c>
      <c r="B23" s="785" t="s">
        <v>249</v>
      </c>
      <c r="C23" s="490" t="s">
        <v>648</v>
      </c>
      <c r="D23" s="491" t="s">
        <v>631</v>
      </c>
    </row>
    <row r="24" spans="1:4" s="483" customFormat="1" ht="24.95" customHeight="1">
      <c r="A24" s="791">
        <v>22</v>
      </c>
      <c r="B24" s="785" t="s">
        <v>257</v>
      </c>
      <c r="C24" s="490" t="s">
        <v>649</v>
      </c>
      <c r="D24" s="491" t="s">
        <v>632</v>
      </c>
    </row>
    <row r="25" spans="1:4" s="483" customFormat="1" ht="24.95" customHeight="1">
      <c r="A25" s="791">
        <v>23</v>
      </c>
      <c r="B25" s="785" t="s">
        <v>300</v>
      </c>
      <c r="C25" s="490" t="s">
        <v>650</v>
      </c>
      <c r="D25" s="491" t="s">
        <v>633</v>
      </c>
    </row>
    <row r="26" spans="1:4" s="483" customFormat="1" ht="24.95" customHeight="1">
      <c r="A26" s="791">
        <v>24</v>
      </c>
      <c r="B26" s="785" t="s">
        <v>315</v>
      </c>
      <c r="C26" s="490" t="s">
        <v>651</v>
      </c>
      <c r="D26" s="491" t="s">
        <v>634</v>
      </c>
    </row>
    <row r="27" spans="1:4" s="483" customFormat="1" ht="24.95" customHeight="1">
      <c r="A27" s="791">
        <v>25</v>
      </c>
      <c r="B27" s="785" t="s">
        <v>325</v>
      </c>
      <c r="C27" s="490" t="s">
        <v>652</v>
      </c>
      <c r="D27" s="491" t="s">
        <v>635</v>
      </c>
    </row>
    <row r="28" spans="1:4" s="483" customFormat="1" ht="24.95" customHeight="1">
      <c r="A28" s="791">
        <v>26</v>
      </c>
      <c r="B28" s="785" t="s">
        <v>326</v>
      </c>
      <c r="C28" s="490" t="s">
        <v>653</v>
      </c>
      <c r="D28" s="491" t="s">
        <v>636</v>
      </c>
    </row>
    <row r="29" spans="1:4" s="483" customFormat="1" ht="24.95" customHeight="1">
      <c r="A29" s="791">
        <v>27</v>
      </c>
      <c r="B29" s="786" t="s">
        <v>327</v>
      </c>
      <c r="C29" s="492" t="s">
        <v>654</v>
      </c>
      <c r="D29" s="493" t="s">
        <v>637</v>
      </c>
    </row>
  </sheetData>
  <autoFilter ref="A2:D2"/>
  <mergeCells count="1">
    <mergeCell ref="A1:D1"/>
  </mergeCells>
  <phoneticPr fontId="15" type="noConversion"/>
  <hyperlinks>
    <hyperlink ref="D4" location="'B01'!A1" display="B01"/>
    <hyperlink ref="D5" location="'B02'!Print_Area" display="B02"/>
    <hyperlink ref="D6" location="'B03'!Print_Area" display="B03"/>
    <hyperlink ref="D7" location="'B04'!Print_Area" display="B04"/>
    <hyperlink ref="D8" location="'B05'!Print_Area" display="B05"/>
    <hyperlink ref="D9" location="'B06'!Print_Area" display="B06"/>
    <hyperlink ref="D10" location="'B07'!Print_Area" display="B07"/>
    <hyperlink ref="D11" location="'B08'!Print_Area" display="B08"/>
    <hyperlink ref="D12" location="'B09'!Print_Area" display="B09"/>
    <hyperlink ref="D13" location="'B10'!Print_Area" display="B10"/>
    <hyperlink ref="D14" location="'B11'!Print_Area" display="B11"/>
    <hyperlink ref="D15" location="'B12'!Print_Area" display="B12"/>
    <hyperlink ref="D16" location="'B13'!Print_Area" display="B13"/>
    <hyperlink ref="D17" location="'B14'!Print_Area" display="B14"/>
    <hyperlink ref="D18" location="'B15'!Print_Area" display="B15"/>
    <hyperlink ref="D19" location="'B16'!Print_Area" display="B16"/>
    <hyperlink ref="D20" location="'B17'!Print_Area" display="B17"/>
    <hyperlink ref="D21" location="'B18'!Print_Area" display="B18"/>
    <hyperlink ref="D22" location="'B19'!Print_Area" display="B19"/>
    <hyperlink ref="D23" location="'B20'!Print_Area" display="B20"/>
    <hyperlink ref="D24" location="'B21'!Print_Area" display="B21"/>
    <hyperlink ref="D25" location="'B22'!Print_Area" display="B22"/>
    <hyperlink ref="D26" location="'B23'!Print_Area" display="B23"/>
    <hyperlink ref="D27" location="'B24'!Print_Area" display="B24"/>
    <hyperlink ref="D28" location="'B25'!Print_Area" display="B25"/>
    <hyperlink ref="D29" location="'B26'!Print_Area" display="B26"/>
    <hyperlink ref="D3" location="DOCT!A1" display="DOCT"/>
  </hyperlinks>
  <pageMargins left="0.32" right="0.19"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sheetPr codeName="Sheet12">
    <tabColor rgb="FFC00000"/>
    <pageSetUpPr fitToPage="1"/>
  </sheetPr>
  <dimension ref="A1:AG28"/>
  <sheetViews>
    <sheetView workbookViewId="0">
      <selection sqref="A1:S22"/>
    </sheetView>
  </sheetViews>
  <sheetFormatPr defaultColWidth="5.5703125" defaultRowHeight="15.75"/>
  <cols>
    <col min="1" max="1" width="4.85546875" style="24" customWidth="1"/>
    <col min="2" max="2" width="30.85546875" style="2" customWidth="1"/>
    <col min="3" max="3" width="8.28515625" style="39" customWidth="1"/>
    <col min="4" max="6" width="6.85546875" style="2" customWidth="1"/>
    <col min="7" max="7" width="9" style="2" customWidth="1"/>
    <col min="8" max="10" width="6.85546875" style="2" customWidth="1"/>
    <col min="11" max="11" width="9.140625" style="2" customWidth="1"/>
    <col min="12" max="12" width="7.7109375" style="2" customWidth="1"/>
    <col min="13" max="13" width="8.85546875" style="2" customWidth="1"/>
    <col min="14" max="14" width="9.5703125" style="2" customWidth="1"/>
    <col min="15" max="15" width="8.140625" style="2" customWidth="1"/>
    <col min="16" max="16" width="8.5703125" style="2" customWidth="1"/>
    <col min="17" max="19" width="6.85546875" style="2" customWidth="1"/>
    <col min="20" max="20" width="9.28515625" style="8" customWidth="1"/>
    <col min="21" max="16384" width="5.5703125" style="2"/>
  </cols>
  <sheetData>
    <row r="1" spans="1:33" s="1" customFormat="1" ht="29.25" customHeight="1">
      <c r="A1" s="1003" t="s">
        <v>98</v>
      </c>
      <c r="B1" s="1003"/>
      <c r="C1" s="1003"/>
      <c r="D1" s="1003"/>
      <c r="E1" s="1003"/>
      <c r="F1" s="1003"/>
      <c r="G1" s="1003"/>
      <c r="H1" s="1003"/>
      <c r="I1" s="1003"/>
      <c r="J1" s="1003"/>
      <c r="K1" s="1003"/>
      <c r="L1" s="1003"/>
      <c r="M1" s="1003"/>
      <c r="N1" s="1003"/>
      <c r="O1" s="1003"/>
      <c r="P1" s="1003"/>
      <c r="Q1" s="1004"/>
      <c r="R1" s="1105" t="s">
        <v>323</v>
      </c>
      <c r="S1" s="1105"/>
      <c r="T1" s="412"/>
      <c r="V1" s="2"/>
      <c r="W1" s="2"/>
      <c r="X1" s="2"/>
    </row>
    <row r="2" spans="1:33" s="34" customFormat="1" ht="27" customHeight="1">
      <c r="A2" s="1064"/>
      <c r="B2" s="1064"/>
      <c r="C2" s="280"/>
      <c r="D2" s="240"/>
      <c r="E2" s="240"/>
      <c r="F2" s="240"/>
      <c r="G2" s="240"/>
      <c r="H2" s="240"/>
      <c r="I2" s="240"/>
      <c r="J2" s="240"/>
      <c r="K2" s="240"/>
      <c r="L2" s="240"/>
      <c r="M2" s="240"/>
      <c r="N2" s="240"/>
      <c r="O2" s="240"/>
      <c r="P2" s="240"/>
      <c r="Q2" s="1117" t="s">
        <v>99</v>
      </c>
      <c r="R2" s="1117"/>
      <c r="S2" s="1117"/>
      <c r="T2" s="397"/>
      <c r="AA2" s="1106"/>
      <c r="AB2" s="1106"/>
    </row>
    <row r="3" spans="1:33" s="35" customFormat="1" ht="27" customHeight="1">
      <c r="A3" s="1119" t="s">
        <v>295</v>
      </c>
      <c r="B3" s="1071" t="s">
        <v>100</v>
      </c>
      <c r="C3" s="1122" t="s">
        <v>101</v>
      </c>
      <c r="D3" s="1124" t="s">
        <v>76</v>
      </c>
      <c r="E3" s="1125"/>
      <c r="F3" s="1126"/>
      <c r="G3" s="1118" t="s">
        <v>102</v>
      </c>
      <c r="H3" s="1118"/>
      <c r="I3" s="1118"/>
      <c r="J3" s="1118"/>
      <c r="K3" s="1118" t="s">
        <v>79</v>
      </c>
      <c r="L3" s="1118"/>
      <c r="M3" s="1118"/>
      <c r="N3" s="1118"/>
      <c r="O3" s="1118"/>
      <c r="P3" s="1118"/>
      <c r="Q3" s="1118"/>
      <c r="R3" s="1118"/>
      <c r="S3" s="1118"/>
      <c r="T3" s="413"/>
      <c r="V3" s="1"/>
      <c r="W3" s="1"/>
      <c r="X3" s="1"/>
      <c r="Y3" s="1"/>
      <c r="Z3" s="1"/>
      <c r="AA3" s="1"/>
      <c r="AB3" s="1"/>
      <c r="AC3" s="1"/>
      <c r="AD3" s="1"/>
      <c r="AE3" s="1"/>
      <c r="AF3" s="1"/>
      <c r="AG3" s="1"/>
    </row>
    <row r="4" spans="1:33" s="25" customFormat="1" ht="181.5" customHeight="1">
      <c r="A4" s="1120"/>
      <c r="B4" s="1121"/>
      <c r="C4" s="1123"/>
      <c r="D4" s="213" t="s">
        <v>82</v>
      </c>
      <c r="E4" s="213" t="s">
        <v>83</v>
      </c>
      <c r="F4" s="213" t="s">
        <v>103</v>
      </c>
      <c r="G4" s="213" t="s">
        <v>86</v>
      </c>
      <c r="H4" s="213" t="s">
        <v>65</v>
      </c>
      <c r="I4" s="213" t="s">
        <v>104</v>
      </c>
      <c r="J4" s="213" t="s">
        <v>520</v>
      </c>
      <c r="K4" s="212" t="s">
        <v>551</v>
      </c>
      <c r="L4" s="212" t="s">
        <v>552</v>
      </c>
      <c r="M4" s="212" t="s">
        <v>429</v>
      </c>
      <c r="N4" s="212" t="s">
        <v>430</v>
      </c>
      <c r="O4" s="212" t="s">
        <v>444</v>
      </c>
      <c r="P4" s="212" t="s">
        <v>431</v>
      </c>
      <c r="Q4" s="212" t="s">
        <v>50</v>
      </c>
      <c r="R4" s="212" t="s">
        <v>49</v>
      </c>
      <c r="S4" s="212" t="s">
        <v>15</v>
      </c>
      <c r="T4" s="9"/>
    </row>
    <row r="5" spans="1:33" s="36" customFormat="1" ht="19.5" customHeight="1">
      <c r="A5" s="452">
        <v>1</v>
      </c>
      <c r="B5" s="452">
        <v>2</v>
      </c>
      <c r="C5" s="452">
        <v>3</v>
      </c>
      <c r="D5" s="452">
        <v>4</v>
      </c>
      <c r="E5" s="452">
        <v>5</v>
      </c>
      <c r="F5" s="452">
        <v>6</v>
      </c>
      <c r="G5" s="452">
        <v>7</v>
      </c>
      <c r="H5" s="452">
        <v>8</v>
      </c>
      <c r="I5" s="452">
        <v>9</v>
      </c>
      <c r="J5" s="452">
        <v>10</v>
      </c>
      <c r="K5" s="452">
        <v>11</v>
      </c>
      <c r="L5" s="452">
        <v>12</v>
      </c>
      <c r="M5" s="452">
        <v>13</v>
      </c>
      <c r="N5" s="452">
        <v>14</v>
      </c>
      <c r="O5" s="452">
        <v>15</v>
      </c>
      <c r="P5" s="452">
        <v>16</v>
      </c>
      <c r="Q5" s="452">
        <v>17</v>
      </c>
      <c r="R5" s="452">
        <v>18</v>
      </c>
      <c r="S5" s="452">
        <v>19</v>
      </c>
      <c r="T5" s="27"/>
    </row>
    <row r="6" spans="1:33" s="36" customFormat="1" ht="19.5" customHeight="1">
      <c r="A6" s="292" t="s">
        <v>22</v>
      </c>
      <c r="B6" s="282" t="s">
        <v>449</v>
      </c>
      <c r="C6" s="621">
        <f>SUM(C7:C17)</f>
        <v>0</v>
      </c>
      <c r="D6" s="621">
        <f>SUM(D7:D17)</f>
        <v>0</v>
      </c>
      <c r="E6" s="621">
        <f t="shared" ref="E6:S6" si="0">SUM(E7:E17)</f>
        <v>0</v>
      </c>
      <c r="F6" s="621">
        <f t="shared" si="0"/>
        <v>0</v>
      </c>
      <c r="G6" s="621">
        <f t="shared" si="0"/>
        <v>0</v>
      </c>
      <c r="H6" s="621">
        <f t="shared" si="0"/>
        <v>0</v>
      </c>
      <c r="I6" s="621">
        <f t="shared" si="0"/>
        <v>0</v>
      </c>
      <c r="J6" s="621">
        <f t="shared" si="0"/>
        <v>0</v>
      </c>
      <c r="K6" s="621">
        <f t="shared" si="0"/>
        <v>0</v>
      </c>
      <c r="L6" s="621">
        <f t="shared" si="0"/>
        <v>0</v>
      </c>
      <c r="M6" s="621">
        <f t="shared" si="0"/>
        <v>0</v>
      </c>
      <c r="N6" s="621">
        <f t="shared" si="0"/>
        <v>0</v>
      </c>
      <c r="O6" s="621">
        <f t="shared" ref="O6" si="1">SUM(O7:O17)</f>
        <v>0</v>
      </c>
      <c r="P6" s="621">
        <f t="shared" ref="P6" si="2">SUM(P7:P17)</f>
        <v>0</v>
      </c>
      <c r="Q6" s="621">
        <f t="shared" si="0"/>
        <v>0</v>
      </c>
      <c r="R6" s="621">
        <f t="shared" si="0"/>
        <v>0</v>
      </c>
      <c r="S6" s="621">
        <f t="shared" si="0"/>
        <v>0</v>
      </c>
      <c r="T6" s="416" t="str">
        <f>IF((C6=SUM(G6:J6)),"Đúng","Sai")</f>
        <v>Đúng</v>
      </c>
      <c r="U6" s="416" t="str">
        <f>IF(AND(K6&lt;=C6,L6&lt;=C6,M6&lt;=C6,N6&lt;=C6,O6&lt;=C6,P6&lt;=C6,Q6&lt;=C6,R6&lt;=C6,S6&lt;=C6),"Đúng","Sai")</f>
        <v>Đúng</v>
      </c>
    </row>
    <row r="7" spans="1:33" s="37" customFormat="1" ht="23.25" customHeight="1">
      <c r="A7" s="204"/>
      <c r="B7" s="249" t="s">
        <v>47</v>
      </c>
      <c r="C7" s="622">
        <f>SUM(D7:F7)</f>
        <v>0</v>
      </c>
      <c r="D7" s="80"/>
      <c r="E7" s="80"/>
      <c r="F7" s="80"/>
      <c r="G7" s="80"/>
      <c r="H7" s="623"/>
      <c r="I7" s="623"/>
      <c r="J7" s="623"/>
      <c r="K7" s="624"/>
      <c r="L7" s="624"/>
      <c r="M7" s="624"/>
      <c r="N7" s="624"/>
      <c r="O7" s="625"/>
      <c r="P7" s="625"/>
      <c r="Q7" s="80"/>
      <c r="R7" s="80"/>
      <c r="S7" s="80"/>
      <c r="T7" s="416" t="str">
        <f t="shared" ref="T7:T22" si="3">IF((C7=SUM(G7:J7)),"Đúng","Sai")</f>
        <v>Đúng</v>
      </c>
      <c r="U7" s="416" t="str">
        <f t="shared" ref="U7:U22" si="4">IF(AND(K7&lt;=C7,L7&lt;=C7,M7&lt;=C7,N7&lt;=C7,O7&lt;=C7,P7&lt;=C7,Q7&lt;=C7,R7&lt;=C7,S7&lt;=C7),"Đúng","Sai")</f>
        <v>Đúng</v>
      </c>
    </row>
    <row r="8" spans="1:33" s="37" customFormat="1" ht="27" customHeight="1">
      <c r="A8" s="204"/>
      <c r="B8" s="246" t="s">
        <v>46</v>
      </c>
      <c r="C8" s="622">
        <f t="shared" ref="C8:C17" si="5">SUM(D8:F8)</f>
        <v>0</v>
      </c>
      <c r="D8" s="626"/>
      <c r="E8" s="626"/>
      <c r="F8" s="626"/>
      <c r="G8" s="626"/>
      <c r="H8" s="623"/>
      <c r="I8" s="623"/>
      <c r="J8" s="623"/>
      <c r="K8" s="625"/>
      <c r="L8" s="625"/>
      <c r="M8" s="625"/>
      <c r="N8" s="625"/>
      <c r="O8" s="626"/>
      <c r="P8" s="626"/>
      <c r="Q8" s="627"/>
      <c r="R8" s="626"/>
      <c r="S8" s="626"/>
      <c r="T8" s="416" t="str">
        <f t="shared" si="3"/>
        <v>Đúng</v>
      </c>
      <c r="U8" s="416" t="str">
        <f t="shared" si="4"/>
        <v>Đúng</v>
      </c>
    </row>
    <row r="9" spans="1:33" s="5" customFormat="1" ht="28.5" customHeight="1">
      <c r="A9" s="204"/>
      <c r="B9" s="249" t="s">
        <v>106</v>
      </c>
      <c r="C9" s="622">
        <f t="shared" si="5"/>
        <v>0</v>
      </c>
      <c r="D9" s="80"/>
      <c r="E9" s="80"/>
      <c r="F9" s="80"/>
      <c r="G9" s="80"/>
      <c r="H9" s="623"/>
      <c r="I9" s="623"/>
      <c r="J9" s="623"/>
      <c r="K9" s="80"/>
      <c r="L9" s="80"/>
      <c r="M9" s="80"/>
      <c r="N9" s="80"/>
      <c r="O9" s="80"/>
      <c r="P9" s="80"/>
      <c r="Q9" s="80"/>
      <c r="R9" s="80"/>
      <c r="S9" s="80"/>
      <c r="T9" s="416" t="str">
        <f t="shared" si="3"/>
        <v>Đúng</v>
      </c>
      <c r="U9" s="416" t="str">
        <f t="shared" si="4"/>
        <v>Đúng</v>
      </c>
    </row>
    <row r="10" spans="1:33" s="5" customFormat="1" ht="25.5" customHeight="1">
      <c r="A10" s="204"/>
      <c r="B10" s="249" t="s">
        <v>107</v>
      </c>
      <c r="C10" s="622">
        <f t="shared" si="5"/>
        <v>0</v>
      </c>
      <c r="D10" s="80"/>
      <c r="E10" s="80"/>
      <c r="F10" s="80"/>
      <c r="G10" s="80"/>
      <c r="H10" s="80"/>
      <c r="I10" s="623"/>
      <c r="J10" s="623"/>
      <c r="K10" s="80"/>
      <c r="L10" s="80"/>
      <c r="M10" s="80"/>
      <c r="N10" s="80"/>
      <c r="O10" s="80"/>
      <c r="P10" s="80"/>
      <c r="Q10" s="80"/>
      <c r="R10" s="80"/>
      <c r="S10" s="80"/>
      <c r="T10" s="416" t="str">
        <f t="shared" si="3"/>
        <v>Đúng</v>
      </c>
      <c r="U10" s="416" t="str">
        <f t="shared" si="4"/>
        <v>Đúng</v>
      </c>
    </row>
    <row r="11" spans="1:33" s="5" customFormat="1" ht="26.25" customHeight="1">
      <c r="A11" s="204"/>
      <c r="B11" s="249" t="s">
        <v>9</v>
      </c>
      <c r="C11" s="622">
        <f t="shared" si="5"/>
        <v>0</v>
      </c>
      <c r="D11" s="80"/>
      <c r="E11" s="80"/>
      <c r="F11" s="80"/>
      <c r="G11" s="80"/>
      <c r="H11" s="80"/>
      <c r="I11" s="623"/>
      <c r="J11" s="623"/>
      <c r="K11" s="80"/>
      <c r="L11" s="80"/>
      <c r="M11" s="80"/>
      <c r="N11" s="80"/>
      <c r="O11" s="80"/>
      <c r="P11" s="80"/>
      <c r="Q11" s="80"/>
      <c r="R11" s="80"/>
      <c r="S11" s="80"/>
      <c r="T11" s="416" t="str">
        <f t="shared" si="3"/>
        <v>Đúng</v>
      </c>
      <c r="U11" s="416" t="str">
        <f t="shared" si="4"/>
        <v>Đúng</v>
      </c>
    </row>
    <row r="12" spans="1:33" s="5" customFormat="1" ht="28.5" customHeight="1">
      <c r="A12" s="204"/>
      <c r="B12" s="249" t="s">
        <v>108</v>
      </c>
      <c r="C12" s="622">
        <f t="shared" si="5"/>
        <v>0</v>
      </c>
      <c r="D12" s="80"/>
      <c r="E12" s="80"/>
      <c r="F12" s="80"/>
      <c r="G12" s="80"/>
      <c r="H12" s="80"/>
      <c r="I12" s="623"/>
      <c r="J12" s="623"/>
      <c r="K12" s="80"/>
      <c r="L12" s="80"/>
      <c r="M12" s="80"/>
      <c r="N12" s="80"/>
      <c r="O12" s="80"/>
      <c r="P12" s="80"/>
      <c r="Q12" s="80"/>
      <c r="R12" s="80"/>
      <c r="S12" s="80"/>
      <c r="T12" s="416" t="str">
        <f t="shared" si="3"/>
        <v>Đúng</v>
      </c>
      <c r="U12" s="416" t="str">
        <f t="shared" si="4"/>
        <v>Đúng</v>
      </c>
    </row>
    <row r="13" spans="1:33" s="5" customFormat="1" ht="26.25" customHeight="1">
      <c r="A13" s="204"/>
      <c r="B13" s="249" t="s">
        <v>109</v>
      </c>
      <c r="C13" s="622">
        <f t="shared" si="5"/>
        <v>0</v>
      </c>
      <c r="D13" s="80"/>
      <c r="E13" s="80"/>
      <c r="F13" s="80"/>
      <c r="G13" s="80"/>
      <c r="H13" s="80"/>
      <c r="I13" s="80"/>
      <c r="J13" s="623"/>
      <c r="K13" s="80"/>
      <c r="L13" s="80"/>
      <c r="M13" s="80"/>
      <c r="N13" s="80"/>
      <c r="O13" s="80"/>
      <c r="P13" s="80"/>
      <c r="Q13" s="80"/>
      <c r="R13" s="80"/>
      <c r="S13" s="80"/>
      <c r="T13" s="416" t="str">
        <f t="shared" si="3"/>
        <v>Đúng</v>
      </c>
      <c r="U13" s="416" t="str">
        <f t="shared" si="4"/>
        <v>Đúng</v>
      </c>
    </row>
    <row r="14" spans="1:33" s="5" customFormat="1" ht="20.25" customHeight="1">
      <c r="A14" s="204"/>
      <c r="B14" s="249" t="s">
        <v>110</v>
      </c>
      <c r="C14" s="622">
        <f t="shared" si="5"/>
        <v>0</v>
      </c>
      <c r="D14" s="80"/>
      <c r="E14" s="80"/>
      <c r="F14" s="80"/>
      <c r="G14" s="80"/>
      <c r="H14" s="80"/>
      <c r="I14" s="80"/>
      <c r="J14" s="623"/>
      <c r="K14" s="80"/>
      <c r="L14" s="80"/>
      <c r="M14" s="80"/>
      <c r="N14" s="80"/>
      <c r="O14" s="80"/>
      <c r="P14" s="80"/>
      <c r="Q14" s="80"/>
      <c r="R14" s="80"/>
      <c r="S14" s="80"/>
      <c r="T14" s="416" t="str">
        <f t="shared" si="3"/>
        <v>Đúng</v>
      </c>
      <c r="U14" s="416" t="str">
        <f t="shared" si="4"/>
        <v>Đúng</v>
      </c>
    </row>
    <row r="15" spans="1:33" s="5" customFormat="1" ht="23.25" customHeight="1">
      <c r="A15" s="204"/>
      <c r="B15" s="249" t="s">
        <v>111</v>
      </c>
      <c r="C15" s="622">
        <f t="shared" si="5"/>
        <v>0</v>
      </c>
      <c r="D15" s="80"/>
      <c r="E15" s="80"/>
      <c r="F15" s="80"/>
      <c r="G15" s="80"/>
      <c r="H15" s="80"/>
      <c r="I15" s="80"/>
      <c r="J15" s="80"/>
      <c r="K15" s="80"/>
      <c r="L15" s="80"/>
      <c r="M15" s="80"/>
      <c r="N15" s="80"/>
      <c r="O15" s="80"/>
      <c r="P15" s="80"/>
      <c r="Q15" s="80"/>
      <c r="R15" s="80"/>
      <c r="S15" s="80"/>
      <c r="T15" s="416" t="str">
        <f t="shared" si="3"/>
        <v>Đúng</v>
      </c>
      <c r="U15" s="416" t="str">
        <f t="shared" si="4"/>
        <v>Đúng</v>
      </c>
    </row>
    <row r="16" spans="1:33" s="5" customFormat="1" ht="23.25" customHeight="1">
      <c r="A16" s="204"/>
      <c r="B16" s="249" t="s">
        <v>311</v>
      </c>
      <c r="C16" s="622">
        <f t="shared" si="5"/>
        <v>0</v>
      </c>
      <c r="D16" s="80"/>
      <c r="E16" s="80"/>
      <c r="F16" s="80"/>
      <c r="G16" s="80"/>
      <c r="H16" s="80"/>
      <c r="I16" s="80"/>
      <c r="J16" s="80"/>
      <c r="K16" s="80"/>
      <c r="L16" s="80"/>
      <c r="M16" s="80"/>
      <c r="N16" s="80"/>
      <c r="O16" s="80"/>
      <c r="P16" s="80"/>
      <c r="Q16" s="80"/>
      <c r="R16" s="80"/>
      <c r="S16" s="80"/>
      <c r="T16" s="416" t="str">
        <f t="shared" si="3"/>
        <v>Đúng</v>
      </c>
      <c r="U16" s="416" t="str">
        <f t="shared" si="4"/>
        <v>Đúng</v>
      </c>
    </row>
    <row r="17" spans="1:21" s="5" customFormat="1" ht="25.5" customHeight="1">
      <c r="A17" s="253"/>
      <c r="B17" s="254" t="s">
        <v>361</v>
      </c>
      <c r="C17" s="628">
        <f t="shared" si="5"/>
        <v>0</v>
      </c>
      <c r="D17" s="86"/>
      <c r="E17" s="86"/>
      <c r="F17" s="86"/>
      <c r="G17" s="86"/>
      <c r="H17" s="86"/>
      <c r="I17" s="86"/>
      <c r="J17" s="86"/>
      <c r="K17" s="86"/>
      <c r="L17" s="86"/>
      <c r="M17" s="86"/>
      <c r="N17" s="86"/>
      <c r="O17" s="86"/>
      <c r="P17" s="86"/>
      <c r="Q17" s="86"/>
      <c r="R17" s="86"/>
      <c r="S17" s="86"/>
      <c r="T17" s="416" t="str">
        <f t="shared" si="3"/>
        <v>Đúng</v>
      </c>
      <c r="U17" s="416" t="str">
        <f t="shared" si="4"/>
        <v>Đúng</v>
      </c>
    </row>
    <row r="18" spans="1:21" s="38" customFormat="1" ht="18" customHeight="1">
      <c r="A18" s="292" t="s">
        <v>27</v>
      </c>
      <c r="B18" s="282" t="s">
        <v>450</v>
      </c>
      <c r="C18" s="621">
        <f>SUM(C19:C22)</f>
        <v>0</v>
      </c>
      <c r="D18" s="621">
        <f t="shared" ref="D18:S18" si="6">SUM(D19:D22)</f>
        <v>0</v>
      </c>
      <c r="E18" s="621">
        <f t="shared" si="6"/>
        <v>0</v>
      </c>
      <c r="F18" s="621">
        <f t="shared" si="6"/>
        <v>0</v>
      </c>
      <c r="G18" s="621">
        <f t="shared" si="6"/>
        <v>0</v>
      </c>
      <c r="H18" s="621">
        <f t="shared" si="6"/>
        <v>0</v>
      </c>
      <c r="I18" s="621">
        <f t="shared" si="6"/>
        <v>0</v>
      </c>
      <c r="J18" s="621">
        <f t="shared" si="6"/>
        <v>0</v>
      </c>
      <c r="K18" s="621">
        <f t="shared" si="6"/>
        <v>0</v>
      </c>
      <c r="L18" s="621">
        <f t="shared" si="6"/>
        <v>0</v>
      </c>
      <c r="M18" s="621">
        <f t="shared" si="6"/>
        <v>0</v>
      </c>
      <c r="N18" s="621">
        <f t="shared" si="6"/>
        <v>0</v>
      </c>
      <c r="O18" s="621">
        <f t="shared" si="6"/>
        <v>0</v>
      </c>
      <c r="P18" s="621">
        <f t="shared" si="6"/>
        <v>0</v>
      </c>
      <c r="Q18" s="621">
        <f t="shared" si="6"/>
        <v>0</v>
      </c>
      <c r="R18" s="621">
        <f t="shared" si="6"/>
        <v>0</v>
      </c>
      <c r="S18" s="621">
        <f t="shared" si="6"/>
        <v>0</v>
      </c>
      <c r="T18" s="416" t="str">
        <f t="shared" si="3"/>
        <v>Đúng</v>
      </c>
      <c r="U18" s="416" t="str">
        <f t="shared" si="4"/>
        <v>Đúng</v>
      </c>
    </row>
    <row r="19" spans="1:21" s="5" customFormat="1" ht="23.25" customHeight="1">
      <c r="A19" s="248"/>
      <c r="B19" s="326" t="s">
        <v>441</v>
      </c>
      <c r="C19" s="622">
        <f t="shared" ref="C19:C22" si="7">SUM(D19:F19)</f>
        <v>0</v>
      </c>
      <c r="D19" s="80"/>
      <c r="E19" s="80"/>
      <c r="F19" s="80"/>
      <c r="G19" s="80"/>
      <c r="H19" s="80"/>
      <c r="I19" s="80"/>
      <c r="J19" s="80"/>
      <c r="K19" s="85"/>
      <c r="L19" s="85"/>
      <c r="M19" s="85"/>
      <c r="N19" s="85"/>
      <c r="O19" s="85"/>
      <c r="P19" s="85"/>
      <c r="Q19" s="85"/>
      <c r="R19" s="85"/>
      <c r="S19" s="85"/>
      <c r="T19" s="416" t="str">
        <f t="shared" si="3"/>
        <v>Đúng</v>
      </c>
      <c r="U19" s="416" t="str">
        <f t="shared" si="4"/>
        <v>Đúng</v>
      </c>
    </row>
    <row r="20" spans="1:21" s="5" customFormat="1" ht="23.25" customHeight="1">
      <c r="A20" s="204"/>
      <c r="B20" s="327" t="s">
        <v>553</v>
      </c>
      <c r="C20" s="622">
        <f t="shared" si="7"/>
        <v>0</v>
      </c>
      <c r="D20" s="80"/>
      <c r="E20" s="80"/>
      <c r="F20" s="80"/>
      <c r="G20" s="80"/>
      <c r="H20" s="80"/>
      <c r="I20" s="80"/>
      <c r="J20" s="80"/>
      <c r="K20" s="85"/>
      <c r="L20" s="85"/>
      <c r="M20" s="85"/>
      <c r="N20" s="85"/>
      <c r="O20" s="85"/>
      <c r="P20" s="85"/>
      <c r="Q20" s="85"/>
      <c r="R20" s="85"/>
      <c r="S20" s="85"/>
      <c r="T20" s="416" t="str">
        <f t="shared" si="3"/>
        <v>Đúng</v>
      </c>
      <c r="U20" s="416" t="str">
        <f t="shared" si="4"/>
        <v>Đúng</v>
      </c>
    </row>
    <row r="21" spans="1:21" s="5" customFormat="1" ht="23.25" customHeight="1">
      <c r="A21" s="204"/>
      <c r="B21" s="327" t="s">
        <v>436</v>
      </c>
      <c r="C21" s="622">
        <f t="shared" si="7"/>
        <v>0</v>
      </c>
      <c r="D21" s="80"/>
      <c r="E21" s="80"/>
      <c r="F21" s="80"/>
      <c r="G21" s="80"/>
      <c r="H21" s="80"/>
      <c r="I21" s="80"/>
      <c r="J21" s="80"/>
      <c r="K21" s="85"/>
      <c r="L21" s="85"/>
      <c r="M21" s="85"/>
      <c r="N21" s="85"/>
      <c r="O21" s="85"/>
      <c r="P21" s="85"/>
      <c r="Q21" s="85"/>
      <c r="R21" s="85"/>
      <c r="S21" s="85"/>
      <c r="T21" s="416" t="str">
        <f t="shared" si="3"/>
        <v>Đúng</v>
      </c>
      <c r="U21" s="416" t="str">
        <f t="shared" si="4"/>
        <v>Đúng</v>
      </c>
    </row>
    <row r="22" spans="1:21" s="5" customFormat="1" ht="30.75" customHeight="1">
      <c r="A22" s="253"/>
      <c r="B22" s="328" t="s">
        <v>536</v>
      </c>
      <c r="C22" s="628">
        <f t="shared" si="7"/>
        <v>0</v>
      </c>
      <c r="D22" s="86"/>
      <c r="E22" s="86"/>
      <c r="F22" s="86"/>
      <c r="G22" s="86"/>
      <c r="H22" s="86"/>
      <c r="I22" s="86"/>
      <c r="J22" s="86"/>
      <c r="K22" s="629"/>
      <c r="L22" s="629"/>
      <c r="M22" s="629"/>
      <c r="N22" s="629"/>
      <c r="O22" s="629"/>
      <c r="P22" s="629"/>
      <c r="Q22" s="629"/>
      <c r="R22" s="629"/>
      <c r="S22" s="629"/>
      <c r="T22" s="416" t="str">
        <f t="shared" si="3"/>
        <v>Đúng</v>
      </c>
      <c r="U22" s="416" t="str">
        <f t="shared" si="4"/>
        <v>Đúng</v>
      </c>
    </row>
    <row r="23" spans="1:21">
      <c r="C23" s="451"/>
      <c r="D23" s="75"/>
      <c r="E23" s="75"/>
      <c r="F23" s="75"/>
      <c r="G23" s="412"/>
      <c r="H23" s="450"/>
      <c r="I23" s="450"/>
      <c r="J23" s="450"/>
      <c r="K23" s="75"/>
      <c r="L23" s="75"/>
      <c r="M23" s="75"/>
      <c r="N23" s="75"/>
      <c r="O23" s="75"/>
      <c r="P23" s="75"/>
      <c r="Q23" s="75"/>
      <c r="R23" s="75"/>
      <c r="S23" s="75"/>
      <c r="T23" s="412"/>
      <c r="U23" s="75"/>
    </row>
    <row r="24" spans="1:21" s="8" customFormat="1" ht="11.25">
      <c r="A24" s="9"/>
      <c r="C24" s="138" t="str">
        <f>IF(C6=C18,"Đúng","Sai")</f>
        <v>Đúng</v>
      </c>
      <c r="D24" s="138" t="str">
        <f t="shared" ref="D24:S24" si="8">IF(D6=D18,"Đúng","Sai")</f>
        <v>Đúng</v>
      </c>
      <c r="E24" s="138" t="str">
        <f t="shared" si="8"/>
        <v>Đúng</v>
      </c>
      <c r="F24" s="138" t="str">
        <f t="shared" si="8"/>
        <v>Đúng</v>
      </c>
      <c r="G24" s="138" t="str">
        <f t="shared" si="8"/>
        <v>Đúng</v>
      </c>
      <c r="H24" s="138" t="str">
        <f t="shared" si="8"/>
        <v>Đúng</v>
      </c>
      <c r="I24" s="138" t="str">
        <f t="shared" si="8"/>
        <v>Đúng</v>
      </c>
      <c r="J24" s="138" t="str">
        <f t="shared" si="8"/>
        <v>Đúng</v>
      </c>
      <c r="K24" s="138" t="str">
        <f t="shared" si="8"/>
        <v>Đúng</v>
      </c>
      <c r="L24" s="138" t="str">
        <f t="shared" si="8"/>
        <v>Đúng</v>
      </c>
      <c r="M24" s="138" t="str">
        <f t="shared" si="8"/>
        <v>Đúng</v>
      </c>
      <c r="N24" s="138" t="str">
        <f t="shared" si="8"/>
        <v>Đúng</v>
      </c>
      <c r="O24" s="138" t="str">
        <f t="shared" si="8"/>
        <v>Đúng</v>
      </c>
      <c r="P24" s="138" t="str">
        <f t="shared" si="8"/>
        <v>Đúng</v>
      </c>
      <c r="Q24" s="138" t="str">
        <f t="shared" si="8"/>
        <v>Đúng</v>
      </c>
      <c r="R24" s="138" t="str">
        <f t="shared" si="8"/>
        <v>Đúng</v>
      </c>
      <c r="S24" s="138" t="str">
        <f t="shared" si="8"/>
        <v>Đúng</v>
      </c>
      <c r="T24" s="412"/>
      <c r="U24" s="412"/>
    </row>
    <row r="25" spans="1:21" s="8" customFormat="1" ht="13.5" customHeight="1">
      <c r="A25" s="9"/>
      <c r="C25" s="412"/>
      <c r="D25" s="412"/>
      <c r="E25" s="412"/>
      <c r="F25" s="413"/>
      <c r="G25" s="138"/>
      <c r="H25" s="413"/>
      <c r="I25" s="413"/>
      <c r="J25" s="413"/>
      <c r="K25" s="412"/>
      <c r="L25" s="412"/>
      <c r="M25" s="412"/>
      <c r="N25" s="412"/>
      <c r="O25" s="412"/>
      <c r="P25" s="412"/>
      <c r="Q25" s="412"/>
      <c r="R25" s="412"/>
      <c r="S25" s="412"/>
      <c r="T25" s="412"/>
      <c r="U25" s="412"/>
    </row>
    <row r="26" spans="1:21" s="8" customFormat="1" ht="11.25">
      <c r="A26" s="9"/>
      <c r="C26" s="138"/>
      <c r="D26" s="412"/>
      <c r="E26" s="412"/>
      <c r="F26" s="413"/>
      <c r="G26" s="138"/>
      <c r="H26" s="413"/>
      <c r="I26" s="413"/>
      <c r="J26" s="413"/>
      <c r="K26" s="412"/>
      <c r="L26" s="412"/>
      <c r="M26" s="412"/>
      <c r="N26" s="412"/>
      <c r="O26" s="412"/>
      <c r="P26" s="412"/>
      <c r="Q26" s="412"/>
      <c r="R26" s="412"/>
      <c r="S26" s="412"/>
      <c r="T26" s="412"/>
      <c r="U26" s="412"/>
    </row>
    <row r="27" spans="1:21" s="8" customFormat="1" ht="18" customHeight="1">
      <c r="A27" s="9"/>
      <c r="C27" s="138"/>
      <c r="D27" s="412"/>
      <c r="E27" s="412"/>
      <c r="F27" s="413"/>
      <c r="G27" s="138"/>
      <c r="H27" s="413"/>
      <c r="I27" s="413"/>
      <c r="J27" s="413"/>
      <c r="K27" s="412"/>
      <c r="L27" s="412"/>
      <c r="M27" s="412"/>
      <c r="N27" s="412"/>
      <c r="O27" s="412"/>
      <c r="P27" s="412"/>
      <c r="Q27" s="412"/>
      <c r="R27" s="412"/>
      <c r="S27" s="412"/>
      <c r="T27" s="412"/>
      <c r="U27" s="412"/>
    </row>
    <row r="28" spans="1:21">
      <c r="F28" s="121"/>
      <c r="G28" s="121"/>
      <c r="H28" s="121"/>
      <c r="I28" s="121"/>
      <c r="J28" s="121"/>
      <c r="T28" s="412"/>
      <c r="U28" s="75"/>
    </row>
  </sheetData>
  <sheetProtection sheet="1" formatCells="0" formatColumns="0" formatRows="0"/>
  <mergeCells count="11">
    <mergeCell ref="K3:S3"/>
    <mergeCell ref="A3:A4"/>
    <mergeCell ref="B3:B4"/>
    <mergeCell ref="C3:C4"/>
    <mergeCell ref="D3:F3"/>
    <mergeCell ref="G3:J3"/>
    <mergeCell ref="A1:Q1"/>
    <mergeCell ref="R1:S1"/>
    <mergeCell ref="A2:B2"/>
    <mergeCell ref="Q2:S2"/>
    <mergeCell ref="AA2:AB2"/>
  </mergeCells>
  <conditionalFormatting sqref="A24:XFD27">
    <cfRule type="cellIs" dxfId="46" priority="4" operator="equal">
      <formula>"Đúng"</formula>
    </cfRule>
  </conditionalFormatting>
  <conditionalFormatting sqref="T1:T1048576">
    <cfRule type="cellIs" dxfId="45" priority="3" operator="equal">
      <formula>"Đúng"</formula>
    </cfRule>
  </conditionalFormatting>
  <conditionalFormatting sqref="U6">
    <cfRule type="cellIs" dxfId="44" priority="2" operator="equal">
      <formula>"Đúng"</formula>
    </cfRule>
  </conditionalFormatting>
  <conditionalFormatting sqref="U7:U22">
    <cfRule type="cellIs" dxfId="43" priority="1" operator="equal">
      <formula>"Đúng"</formula>
    </cfRule>
  </conditionalFormatting>
  <pageMargins left="0.51181102362204722" right="0.23622047244094491" top="0.23622047244094491" bottom="0.23622047244094491" header="0" footer="0"/>
  <pageSetup paperSize="9" scale="82" orientation="landscape" r:id="rId1"/>
  <headerFooter alignWithMargins="0"/>
</worksheet>
</file>

<file path=xl/worksheets/sheet11.xml><?xml version="1.0" encoding="utf-8"?>
<worksheet xmlns="http://schemas.openxmlformats.org/spreadsheetml/2006/main" xmlns:r="http://schemas.openxmlformats.org/officeDocument/2006/relationships">
  <sheetPr codeName="Sheet13">
    <tabColor rgb="FFFFFF00"/>
    <pageSetUpPr fitToPage="1"/>
  </sheetPr>
  <dimension ref="A1:Z33"/>
  <sheetViews>
    <sheetView showGridLines="0" zoomScale="85" zoomScaleNormal="85" workbookViewId="0">
      <selection activeCell="AE25" sqref="AE25"/>
    </sheetView>
  </sheetViews>
  <sheetFormatPr defaultColWidth="5.5703125" defaultRowHeight="15.75"/>
  <cols>
    <col min="1" max="1" width="4.140625" style="68" customWidth="1"/>
    <col min="2" max="2" width="28.7109375" style="70" customWidth="1"/>
    <col min="3" max="3" width="8" style="71" customWidth="1"/>
    <col min="4" max="19" width="5.42578125" style="70" customWidth="1"/>
    <col min="20" max="20" width="6.28515625" style="70" customWidth="1"/>
    <col min="21" max="22" width="5.42578125" style="70" customWidth="1"/>
    <col min="23" max="23" width="6.85546875" style="456" customWidth="1"/>
    <col min="24" max="24" width="6.28515625" style="632" customWidth="1"/>
    <col min="25" max="255" width="5.5703125" style="70"/>
    <col min="256" max="256" width="4.140625" style="70" customWidth="1"/>
    <col min="257" max="257" width="28.7109375" style="70" customWidth="1"/>
    <col min="258" max="258" width="7.42578125" style="70" customWidth="1"/>
    <col min="259" max="259" width="8" style="70" customWidth="1"/>
    <col min="260" max="277" width="5.42578125" style="70" customWidth="1"/>
    <col min="278" max="511" width="5.5703125" style="70"/>
    <col min="512" max="512" width="4.140625" style="70" customWidth="1"/>
    <col min="513" max="513" width="28.7109375" style="70" customWidth="1"/>
    <col min="514" max="514" width="7.42578125" style="70" customWidth="1"/>
    <col min="515" max="515" width="8" style="70" customWidth="1"/>
    <col min="516" max="533" width="5.42578125" style="70" customWidth="1"/>
    <col min="534" max="767" width="5.5703125" style="70"/>
    <col min="768" max="768" width="4.140625" style="70" customWidth="1"/>
    <col min="769" max="769" width="28.7109375" style="70" customWidth="1"/>
    <col min="770" max="770" width="7.42578125" style="70" customWidth="1"/>
    <col min="771" max="771" width="8" style="70" customWidth="1"/>
    <col min="772" max="789" width="5.42578125" style="70" customWidth="1"/>
    <col min="790" max="1023" width="5.5703125" style="70"/>
    <col min="1024" max="1024" width="4.140625" style="70" customWidth="1"/>
    <col min="1025" max="1025" width="28.7109375" style="70" customWidth="1"/>
    <col min="1026" max="1026" width="7.42578125" style="70" customWidth="1"/>
    <col min="1027" max="1027" width="8" style="70" customWidth="1"/>
    <col min="1028" max="1045" width="5.42578125" style="70" customWidth="1"/>
    <col min="1046" max="1279" width="5.5703125" style="70"/>
    <col min="1280" max="1280" width="4.140625" style="70" customWidth="1"/>
    <col min="1281" max="1281" width="28.7109375" style="70" customWidth="1"/>
    <col min="1282" max="1282" width="7.42578125" style="70" customWidth="1"/>
    <col min="1283" max="1283" width="8" style="70" customWidth="1"/>
    <col min="1284" max="1301" width="5.42578125" style="70" customWidth="1"/>
    <col min="1302" max="1535" width="5.5703125" style="70"/>
    <col min="1536" max="1536" width="4.140625" style="70" customWidth="1"/>
    <col min="1537" max="1537" width="28.7109375" style="70" customWidth="1"/>
    <col min="1538" max="1538" width="7.42578125" style="70" customWidth="1"/>
    <col min="1539" max="1539" width="8" style="70" customWidth="1"/>
    <col min="1540" max="1557" width="5.42578125" style="70" customWidth="1"/>
    <col min="1558" max="1791" width="5.5703125" style="70"/>
    <col min="1792" max="1792" width="4.140625" style="70" customWidth="1"/>
    <col min="1793" max="1793" width="28.7109375" style="70" customWidth="1"/>
    <col min="1794" max="1794" width="7.42578125" style="70" customWidth="1"/>
    <col min="1795" max="1795" width="8" style="70" customWidth="1"/>
    <col min="1796" max="1813" width="5.42578125" style="70" customWidth="1"/>
    <col min="1814" max="2047" width="5.5703125" style="70"/>
    <col min="2048" max="2048" width="4.140625" style="70" customWidth="1"/>
    <col min="2049" max="2049" width="28.7109375" style="70" customWidth="1"/>
    <col min="2050" max="2050" width="7.42578125" style="70" customWidth="1"/>
    <col min="2051" max="2051" width="8" style="70" customWidth="1"/>
    <col min="2052" max="2069" width="5.42578125" style="70" customWidth="1"/>
    <col min="2070" max="2303" width="5.5703125" style="70"/>
    <col min="2304" max="2304" width="4.140625" style="70" customWidth="1"/>
    <col min="2305" max="2305" width="28.7109375" style="70" customWidth="1"/>
    <col min="2306" max="2306" width="7.42578125" style="70" customWidth="1"/>
    <col min="2307" max="2307" width="8" style="70" customWidth="1"/>
    <col min="2308" max="2325" width="5.42578125" style="70" customWidth="1"/>
    <col min="2326" max="2559" width="5.5703125" style="70"/>
    <col min="2560" max="2560" width="4.140625" style="70" customWidth="1"/>
    <col min="2561" max="2561" width="28.7109375" style="70" customWidth="1"/>
    <col min="2562" max="2562" width="7.42578125" style="70" customWidth="1"/>
    <col min="2563" max="2563" width="8" style="70" customWidth="1"/>
    <col min="2564" max="2581" width="5.42578125" style="70" customWidth="1"/>
    <col min="2582" max="2815" width="5.5703125" style="70"/>
    <col min="2816" max="2816" width="4.140625" style="70" customWidth="1"/>
    <col min="2817" max="2817" width="28.7109375" style="70" customWidth="1"/>
    <col min="2818" max="2818" width="7.42578125" style="70" customWidth="1"/>
    <col min="2819" max="2819" width="8" style="70" customWidth="1"/>
    <col min="2820" max="2837" width="5.42578125" style="70" customWidth="1"/>
    <col min="2838" max="3071" width="5.5703125" style="70"/>
    <col min="3072" max="3072" width="4.140625" style="70" customWidth="1"/>
    <col min="3073" max="3073" width="28.7109375" style="70" customWidth="1"/>
    <col min="3074" max="3074" width="7.42578125" style="70" customWidth="1"/>
    <col min="3075" max="3075" width="8" style="70" customWidth="1"/>
    <col min="3076" max="3093" width="5.42578125" style="70" customWidth="1"/>
    <col min="3094" max="3327" width="5.5703125" style="70"/>
    <col min="3328" max="3328" width="4.140625" style="70" customWidth="1"/>
    <col min="3329" max="3329" width="28.7109375" style="70" customWidth="1"/>
    <col min="3330" max="3330" width="7.42578125" style="70" customWidth="1"/>
    <col min="3331" max="3331" width="8" style="70" customWidth="1"/>
    <col min="3332" max="3349" width="5.42578125" style="70" customWidth="1"/>
    <col min="3350" max="3583" width="5.5703125" style="70"/>
    <col min="3584" max="3584" width="4.140625" style="70" customWidth="1"/>
    <col min="3585" max="3585" width="28.7109375" style="70" customWidth="1"/>
    <col min="3586" max="3586" width="7.42578125" style="70" customWidth="1"/>
    <col min="3587" max="3587" width="8" style="70" customWidth="1"/>
    <col min="3588" max="3605" width="5.42578125" style="70" customWidth="1"/>
    <col min="3606" max="3839" width="5.5703125" style="70"/>
    <col min="3840" max="3840" width="4.140625" style="70" customWidth="1"/>
    <col min="3841" max="3841" width="28.7109375" style="70" customWidth="1"/>
    <col min="3842" max="3842" width="7.42578125" style="70" customWidth="1"/>
    <col min="3843" max="3843" width="8" style="70" customWidth="1"/>
    <col min="3844" max="3861" width="5.42578125" style="70" customWidth="1"/>
    <col min="3862" max="4095" width="5.5703125" style="70"/>
    <col min="4096" max="4096" width="4.140625" style="70" customWidth="1"/>
    <col min="4097" max="4097" width="28.7109375" style="70" customWidth="1"/>
    <col min="4098" max="4098" width="7.42578125" style="70" customWidth="1"/>
    <col min="4099" max="4099" width="8" style="70" customWidth="1"/>
    <col min="4100" max="4117" width="5.42578125" style="70" customWidth="1"/>
    <col min="4118" max="4351" width="5.5703125" style="70"/>
    <col min="4352" max="4352" width="4.140625" style="70" customWidth="1"/>
    <col min="4353" max="4353" width="28.7109375" style="70" customWidth="1"/>
    <col min="4354" max="4354" width="7.42578125" style="70" customWidth="1"/>
    <col min="4355" max="4355" width="8" style="70" customWidth="1"/>
    <col min="4356" max="4373" width="5.42578125" style="70" customWidth="1"/>
    <col min="4374" max="4607" width="5.5703125" style="70"/>
    <col min="4608" max="4608" width="4.140625" style="70" customWidth="1"/>
    <col min="4609" max="4609" width="28.7109375" style="70" customWidth="1"/>
    <col min="4610" max="4610" width="7.42578125" style="70" customWidth="1"/>
    <col min="4611" max="4611" width="8" style="70" customWidth="1"/>
    <col min="4612" max="4629" width="5.42578125" style="70" customWidth="1"/>
    <col min="4630" max="4863" width="5.5703125" style="70"/>
    <col min="4864" max="4864" width="4.140625" style="70" customWidth="1"/>
    <col min="4865" max="4865" width="28.7109375" style="70" customWidth="1"/>
    <col min="4866" max="4866" width="7.42578125" style="70" customWidth="1"/>
    <col min="4867" max="4867" width="8" style="70" customWidth="1"/>
    <col min="4868" max="4885" width="5.42578125" style="70" customWidth="1"/>
    <col min="4886" max="5119" width="5.5703125" style="70"/>
    <col min="5120" max="5120" width="4.140625" style="70" customWidth="1"/>
    <col min="5121" max="5121" width="28.7109375" style="70" customWidth="1"/>
    <col min="5122" max="5122" width="7.42578125" style="70" customWidth="1"/>
    <col min="5123" max="5123" width="8" style="70" customWidth="1"/>
    <col min="5124" max="5141" width="5.42578125" style="70" customWidth="1"/>
    <col min="5142" max="5375" width="5.5703125" style="70"/>
    <col min="5376" max="5376" width="4.140625" style="70" customWidth="1"/>
    <col min="5377" max="5377" width="28.7109375" style="70" customWidth="1"/>
    <col min="5378" max="5378" width="7.42578125" style="70" customWidth="1"/>
    <col min="5379" max="5379" width="8" style="70" customWidth="1"/>
    <col min="5380" max="5397" width="5.42578125" style="70" customWidth="1"/>
    <col min="5398" max="5631" width="5.5703125" style="70"/>
    <col min="5632" max="5632" width="4.140625" style="70" customWidth="1"/>
    <col min="5633" max="5633" width="28.7109375" style="70" customWidth="1"/>
    <col min="5634" max="5634" width="7.42578125" style="70" customWidth="1"/>
    <col min="5635" max="5635" width="8" style="70" customWidth="1"/>
    <col min="5636" max="5653" width="5.42578125" style="70" customWidth="1"/>
    <col min="5654" max="5887" width="5.5703125" style="70"/>
    <col min="5888" max="5888" width="4.140625" style="70" customWidth="1"/>
    <col min="5889" max="5889" width="28.7109375" style="70" customWidth="1"/>
    <col min="5890" max="5890" width="7.42578125" style="70" customWidth="1"/>
    <col min="5891" max="5891" width="8" style="70" customWidth="1"/>
    <col min="5892" max="5909" width="5.42578125" style="70" customWidth="1"/>
    <col min="5910" max="6143" width="5.5703125" style="70"/>
    <col min="6144" max="6144" width="4.140625" style="70" customWidth="1"/>
    <col min="6145" max="6145" width="28.7109375" style="70" customWidth="1"/>
    <col min="6146" max="6146" width="7.42578125" style="70" customWidth="1"/>
    <col min="6147" max="6147" width="8" style="70" customWidth="1"/>
    <col min="6148" max="6165" width="5.42578125" style="70" customWidth="1"/>
    <col min="6166" max="6399" width="5.5703125" style="70"/>
    <col min="6400" max="6400" width="4.140625" style="70" customWidth="1"/>
    <col min="6401" max="6401" width="28.7109375" style="70" customWidth="1"/>
    <col min="6402" max="6402" width="7.42578125" style="70" customWidth="1"/>
    <col min="6403" max="6403" width="8" style="70" customWidth="1"/>
    <col min="6404" max="6421" width="5.42578125" style="70" customWidth="1"/>
    <col min="6422" max="6655" width="5.5703125" style="70"/>
    <col min="6656" max="6656" width="4.140625" style="70" customWidth="1"/>
    <col min="6657" max="6657" width="28.7109375" style="70" customWidth="1"/>
    <col min="6658" max="6658" width="7.42578125" style="70" customWidth="1"/>
    <col min="6659" max="6659" width="8" style="70" customWidth="1"/>
    <col min="6660" max="6677" width="5.42578125" style="70" customWidth="1"/>
    <col min="6678" max="6911" width="5.5703125" style="70"/>
    <col min="6912" max="6912" width="4.140625" style="70" customWidth="1"/>
    <col min="6913" max="6913" width="28.7109375" style="70" customWidth="1"/>
    <col min="6914" max="6914" width="7.42578125" style="70" customWidth="1"/>
    <col min="6915" max="6915" width="8" style="70" customWidth="1"/>
    <col min="6916" max="6933" width="5.42578125" style="70" customWidth="1"/>
    <col min="6934" max="7167" width="5.5703125" style="70"/>
    <col min="7168" max="7168" width="4.140625" style="70" customWidth="1"/>
    <col min="7169" max="7169" width="28.7109375" style="70" customWidth="1"/>
    <col min="7170" max="7170" width="7.42578125" style="70" customWidth="1"/>
    <col min="7171" max="7171" width="8" style="70" customWidth="1"/>
    <col min="7172" max="7189" width="5.42578125" style="70" customWidth="1"/>
    <col min="7190" max="7423" width="5.5703125" style="70"/>
    <col min="7424" max="7424" width="4.140625" style="70" customWidth="1"/>
    <col min="7425" max="7425" width="28.7109375" style="70" customWidth="1"/>
    <col min="7426" max="7426" width="7.42578125" style="70" customWidth="1"/>
    <col min="7427" max="7427" width="8" style="70" customWidth="1"/>
    <col min="7428" max="7445" width="5.42578125" style="70" customWidth="1"/>
    <col min="7446" max="7679" width="5.5703125" style="70"/>
    <col min="7680" max="7680" width="4.140625" style="70" customWidth="1"/>
    <col min="7681" max="7681" width="28.7109375" style="70" customWidth="1"/>
    <col min="7682" max="7682" width="7.42578125" style="70" customWidth="1"/>
    <col min="7683" max="7683" width="8" style="70" customWidth="1"/>
    <col min="7684" max="7701" width="5.42578125" style="70" customWidth="1"/>
    <col min="7702" max="7935" width="5.5703125" style="70"/>
    <col min="7936" max="7936" width="4.140625" style="70" customWidth="1"/>
    <col min="7937" max="7937" width="28.7109375" style="70" customWidth="1"/>
    <col min="7938" max="7938" width="7.42578125" style="70" customWidth="1"/>
    <col min="7939" max="7939" width="8" style="70" customWidth="1"/>
    <col min="7940" max="7957" width="5.42578125" style="70" customWidth="1"/>
    <col min="7958" max="8191" width="5.5703125" style="70"/>
    <col min="8192" max="8192" width="4.140625" style="70" customWidth="1"/>
    <col min="8193" max="8193" width="28.7109375" style="70" customWidth="1"/>
    <col min="8194" max="8194" width="7.42578125" style="70" customWidth="1"/>
    <col min="8195" max="8195" width="8" style="70" customWidth="1"/>
    <col min="8196" max="8213" width="5.42578125" style="70" customWidth="1"/>
    <col min="8214" max="8447" width="5.5703125" style="70"/>
    <col min="8448" max="8448" width="4.140625" style="70" customWidth="1"/>
    <col min="8449" max="8449" width="28.7109375" style="70" customWidth="1"/>
    <col min="8450" max="8450" width="7.42578125" style="70" customWidth="1"/>
    <col min="8451" max="8451" width="8" style="70" customWidth="1"/>
    <col min="8452" max="8469" width="5.42578125" style="70" customWidth="1"/>
    <col min="8470" max="8703" width="5.5703125" style="70"/>
    <col min="8704" max="8704" width="4.140625" style="70" customWidth="1"/>
    <col min="8705" max="8705" width="28.7109375" style="70" customWidth="1"/>
    <col min="8706" max="8706" width="7.42578125" style="70" customWidth="1"/>
    <col min="8707" max="8707" width="8" style="70" customWidth="1"/>
    <col min="8708" max="8725" width="5.42578125" style="70" customWidth="1"/>
    <col min="8726" max="8959" width="5.5703125" style="70"/>
    <col min="8960" max="8960" width="4.140625" style="70" customWidth="1"/>
    <col min="8961" max="8961" width="28.7109375" style="70" customWidth="1"/>
    <col min="8962" max="8962" width="7.42578125" style="70" customWidth="1"/>
    <col min="8963" max="8963" width="8" style="70" customWidth="1"/>
    <col min="8964" max="8981" width="5.42578125" style="70" customWidth="1"/>
    <col min="8982" max="9215" width="5.5703125" style="70"/>
    <col min="9216" max="9216" width="4.140625" style="70" customWidth="1"/>
    <col min="9217" max="9217" width="28.7109375" style="70" customWidth="1"/>
    <col min="9218" max="9218" width="7.42578125" style="70" customWidth="1"/>
    <col min="9219" max="9219" width="8" style="70" customWidth="1"/>
    <col min="9220" max="9237" width="5.42578125" style="70" customWidth="1"/>
    <col min="9238" max="9471" width="5.5703125" style="70"/>
    <col min="9472" max="9472" width="4.140625" style="70" customWidth="1"/>
    <col min="9473" max="9473" width="28.7109375" style="70" customWidth="1"/>
    <col min="9474" max="9474" width="7.42578125" style="70" customWidth="1"/>
    <col min="9475" max="9475" width="8" style="70" customWidth="1"/>
    <col min="9476" max="9493" width="5.42578125" style="70" customWidth="1"/>
    <col min="9494" max="9727" width="5.5703125" style="70"/>
    <col min="9728" max="9728" width="4.140625" style="70" customWidth="1"/>
    <col min="9729" max="9729" width="28.7109375" style="70" customWidth="1"/>
    <col min="9730" max="9730" width="7.42578125" style="70" customWidth="1"/>
    <col min="9731" max="9731" width="8" style="70" customWidth="1"/>
    <col min="9732" max="9749" width="5.42578125" style="70" customWidth="1"/>
    <col min="9750" max="9983" width="5.5703125" style="70"/>
    <col min="9984" max="9984" width="4.140625" style="70" customWidth="1"/>
    <col min="9985" max="9985" width="28.7109375" style="70" customWidth="1"/>
    <col min="9986" max="9986" width="7.42578125" style="70" customWidth="1"/>
    <col min="9987" max="9987" width="8" style="70" customWidth="1"/>
    <col min="9988" max="10005" width="5.42578125" style="70" customWidth="1"/>
    <col min="10006" max="10239" width="5.5703125" style="70"/>
    <col min="10240" max="10240" width="4.140625" style="70" customWidth="1"/>
    <col min="10241" max="10241" width="28.7109375" style="70" customWidth="1"/>
    <col min="10242" max="10242" width="7.42578125" style="70" customWidth="1"/>
    <col min="10243" max="10243" width="8" style="70" customWidth="1"/>
    <col min="10244" max="10261" width="5.42578125" style="70" customWidth="1"/>
    <col min="10262" max="10495" width="5.5703125" style="70"/>
    <col min="10496" max="10496" width="4.140625" style="70" customWidth="1"/>
    <col min="10497" max="10497" width="28.7109375" style="70" customWidth="1"/>
    <col min="10498" max="10498" width="7.42578125" style="70" customWidth="1"/>
    <col min="10499" max="10499" width="8" style="70" customWidth="1"/>
    <col min="10500" max="10517" width="5.42578125" style="70" customWidth="1"/>
    <col min="10518" max="10751" width="5.5703125" style="70"/>
    <col min="10752" max="10752" width="4.140625" style="70" customWidth="1"/>
    <col min="10753" max="10753" width="28.7109375" style="70" customWidth="1"/>
    <col min="10754" max="10754" width="7.42578125" style="70" customWidth="1"/>
    <col min="10755" max="10755" width="8" style="70" customWidth="1"/>
    <col min="10756" max="10773" width="5.42578125" style="70" customWidth="1"/>
    <col min="10774" max="11007" width="5.5703125" style="70"/>
    <col min="11008" max="11008" width="4.140625" style="70" customWidth="1"/>
    <col min="11009" max="11009" width="28.7109375" style="70" customWidth="1"/>
    <col min="11010" max="11010" width="7.42578125" style="70" customWidth="1"/>
    <col min="11011" max="11011" width="8" style="70" customWidth="1"/>
    <col min="11012" max="11029" width="5.42578125" style="70" customWidth="1"/>
    <col min="11030" max="11263" width="5.5703125" style="70"/>
    <col min="11264" max="11264" width="4.140625" style="70" customWidth="1"/>
    <col min="11265" max="11265" width="28.7109375" style="70" customWidth="1"/>
    <col min="11266" max="11266" width="7.42578125" style="70" customWidth="1"/>
    <col min="11267" max="11267" width="8" style="70" customWidth="1"/>
    <col min="11268" max="11285" width="5.42578125" style="70" customWidth="1"/>
    <col min="11286" max="11519" width="5.5703125" style="70"/>
    <col min="11520" max="11520" width="4.140625" style="70" customWidth="1"/>
    <col min="11521" max="11521" width="28.7109375" style="70" customWidth="1"/>
    <col min="11522" max="11522" width="7.42578125" style="70" customWidth="1"/>
    <col min="11523" max="11523" width="8" style="70" customWidth="1"/>
    <col min="11524" max="11541" width="5.42578125" style="70" customWidth="1"/>
    <col min="11542" max="11775" width="5.5703125" style="70"/>
    <col min="11776" max="11776" width="4.140625" style="70" customWidth="1"/>
    <col min="11777" max="11777" width="28.7109375" style="70" customWidth="1"/>
    <col min="11778" max="11778" width="7.42578125" style="70" customWidth="1"/>
    <col min="11779" max="11779" width="8" style="70" customWidth="1"/>
    <col min="11780" max="11797" width="5.42578125" style="70" customWidth="1"/>
    <col min="11798" max="12031" width="5.5703125" style="70"/>
    <col min="12032" max="12032" width="4.140625" style="70" customWidth="1"/>
    <col min="12033" max="12033" width="28.7109375" style="70" customWidth="1"/>
    <col min="12034" max="12034" width="7.42578125" style="70" customWidth="1"/>
    <col min="12035" max="12035" width="8" style="70" customWidth="1"/>
    <col min="12036" max="12053" width="5.42578125" style="70" customWidth="1"/>
    <col min="12054" max="12287" width="5.5703125" style="70"/>
    <col min="12288" max="12288" width="4.140625" style="70" customWidth="1"/>
    <col min="12289" max="12289" width="28.7109375" style="70" customWidth="1"/>
    <col min="12290" max="12290" width="7.42578125" style="70" customWidth="1"/>
    <col min="12291" max="12291" width="8" style="70" customWidth="1"/>
    <col min="12292" max="12309" width="5.42578125" style="70" customWidth="1"/>
    <col min="12310" max="12543" width="5.5703125" style="70"/>
    <col min="12544" max="12544" width="4.140625" style="70" customWidth="1"/>
    <col min="12545" max="12545" width="28.7109375" style="70" customWidth="1"/>
    <col min="12546" max="12546" width="7.42578125" style="70" customWidth="1"/>
    <col min="12547" max="12547" width="8" style="70" customWidth="1"/>
    <col min="12548" max="12565" width="5.42578125" style="70" customWidth="1"/>
    <col min="12566" max="12799" width="5.5703125" style="70"/>
    <col min="12800" max="12800" width="4.140625" style="70" customWidth="1"/>
    <col min="12801" max="12801" width="28.7109375" style="70" customWidth="1"/>
    <col min="12802" max="12802" width="7.42578125" style="70" customWidth="1"/>
    <col min="12803" max="12803" width="8" style="70" customWidth="1"/>
    <col min="12804" max="12821" width="5.42578125" style="70" customWidth="1"/>
    <col min="12822" max="13055" width="5.5703125" style="70"/>
    <col min="13056" max="13056" width="4.140625" style="70" customWidth="1"/>
    <col min="13057" max="13057" width="28.7109375" style="70" customWidth="1"/>
    <col min="13058" max="13058" width="7.42578125" style="70" customWidth="1"/>
    <col min="13059" max="13059" width="8" style="70" customWidth="1"/>
    <col min="13060" max="13077" width="5.42578125" style="70" customWidth="1"/>
    <col min="13078" max="13311" width="5.5703125" style="70"/>
    <col min="13312" max="13312" width="4.140625" style="70" customWidth="1"/>
    <col min="13313" max="13313" width="28.7109375" style="70" customWidth="1"/>
    <col min="13314" max="13314" width="7.42578125" style="70" customWidth="1"/>
    <col min="13315" max="13315" width="8" style="70" customWidth="1"/>
    <col min="13316" max="13333" width="5.42578125" style="70" customWidth="1"/>
    <col min="13334" max="13567" width="5.5703125" style="70"/>
    <col min="13568" max="13568" width="4.140625" style="70" customWidth="1"/>
    <col min="13569" max="13569" width="28.7109375" style="70" customWidth="1"/>
    <col min="13570" max="13570" width="7.42578125" style="70" customWidth="1"/>
    <col min="13571" max="13571" width="8" style="70" customWidth="1"/>
    <col min="13572" max="13589" width="5.42578125" style="70" customWidth="1"/>
    <col min="13590" max="13823" width="5.5703125" style="70"/>
    <col min="13824" max="13824" width="4.140625" style="70" customWidth="1"/>
    <col min="13825" max="13825" width="28.7109375" style="70" customWidth="1"/>
    <col min="13826" max="13826" width="7.42578125" style="70" customWidth="1"/>
    <col min="13827" max="13827" width="8" style="70" customWidth="1"/>
    <col min="13828" max="13845" width="5.42578125" style="70" customWidth="1"/>
    <col min="13846" max="14079" width="5.5703125" style="70"/>
    <col min="14080" max="14080" width="4.140625" style="70" customWidth="1"/>
    <col min="14081" max="14081" width="28.7109375" style="70" customWidth="1"/>
    <col min="14082" max="14082" width="7.42578125" style="70" customWidth="1"/>
    <col min="14083" max="14083" width="8" style="70" customWidth="1"/>
    <col min="14084" max="14101" width="5.42578125" style="70" customWidth="1"/>
    <col min="14102" max="14335" width="5.5703125" style="70"/>
    <col min="14336" max="14336" width="4.140625" style="70" customWidth="1"/>
    <col min="14337" max="14337" width="28.7109375" style="70" customWidth="1"/>
    <col min="14338" max="14338" width="7.42578125" style="70" customWidth="1"/>
    <col min="14339" max="14339" width="8" style="70" customWidth="1"/>
    <col min="14340" max="14357" width="5.42578125" style="70" customWidth="1"/>
    <col min="14358" max="14591" width="5.5703125" style="70"/>
    <col min="14592" max="14592" width="4.140625" style="70" customWidth="1"/>
    <col min="14593" max="14593" width="28.7109375" style="70" customWidth="1"/>
    <col min="14594" max="14594" width="7.42578125" style="70" customWidth="1"/>
    <col min="14595" max="14595" width="8" style="70" customWidth="1"/>
    <col min="14596" max="14613" width="5.42578125" style="70" customWidth="1"/>
    <col min="14614" max="14847" width="5.5703125" style="70"/>
    <col min="14848" max="14848" width="4.140625" style="70" customWidth="1"/>
    <col min="14849" max="14849" width="28.7109375" style="70" customWidth="1"/>
    <col min="14850" max="14850" width="7.42578125" style="70" customWidth="1"/>
    <col min="14851" max="14851" width="8" style="70" customWidth="1"/>
    <col min="14852" max="14869" width="5.42578125" style="70" customWidth="1"/>
    <col min="14870" max="15103" width="5.5703125" style="70"/>
    <col min="15104" max="15104" width="4.140625" style="70" customWidth="1"/>
    <col min="15105" max="15105" width="28.7109375" style="70" customWidth="1"/>
    <col min="15106" max="15106" width="7.42578125" style="70" customWidth="1"/>
    <col min="15107" max="15107" width="8" style="70" customWidth="1"/>
    <col min="15108" max="15125" width="5.42578125" style="70" customWidth="1"/>
    <col min="15126" max="15359" width="5.5703125" style="70"/>
    <col min="15360" max="15360" width="4.140625" style="70" customWidth="1"/>
    <col min="15361" max="15361" width="28.7109375" style="70" customWidth="1"/>
    <col min="15362" max="15362" width="7.42578125" style="70" customWidth="1"/>
    <col min="15363" max="15363" width="8" style="70" customWidth="1"/>
    <col min="15364" max="15381" width="5.42578125" style="70" customWidth="1"/>
    <col min="15382" max="15615" width="5.5703125" style="70"/>
    <col min="15616" max="15616" width="4.140625" style="70" customWidth="1"/>
    <col min="15617" max="15617" width="28.7109375" style="70" customWidth="1"/>
    <col min="15618" max="15618" width="7.42578125" style="70" customWidth="1"/>
    <col min="15619" max="15619" width="8" style="70" customWidth="1"/>
    <col min="15620" max="15637" width="5.42578125" style="70" customWidth="1"/>
    <col min="15638" max="15871" width="5.5703125" style="70"/>
    <col min="15872" max="15872" width="4.140625" style="70" customWidth="1"/>
    <col min="15873" max="15873" width="28.7109375" style="70" customWidth="1"/>
    <col min="15874" max="15874" width="7.42578125" style="70" customWidth="1"/>
    <col min="15875" max="15875" width="8" style="70" customWidth="1"/>
    <col min="15876" max="15893" width="5.42578125" style="70" customWidth="1"/>
    <col min="15894" max="16127" width="5.5703125" style="70"/>
    <col min="16128" max="16128" width="4.140625" style="70" customWidth="1"/>
    <col min="16129" max="16129" width="28.7109375" style="70" customWidth="1"/>
    <col min="16130" max="16130" width="7.42578125" style="70" customWidth="1"/>
    <col min="16131" max="16131" width="8" style="70" customWidth="1"/>
    <col min="16132" max="16149" width="5.42578125" style="70" customWidth="1"/>
    <col min="16150" max="16384" width="5.5703125" style="70"/>
  </cols>
  <sheetData>
    <row r="1" spans="1:26" s="56" customFormat="1" ht="34.5" customHeight="1">
      <c r="A1" s="1130" t="s">
        <v>127</v>
      </c>
      <c r="B1" s="1130"/>
      <c r="C1" s="1130"/>
      <c r="D1" s="1130"/>
      <c r="E1" s="1130"/>
      <c r="F1" s="1130"/>
      <c r="G1" s="1130"/>
      <c r="H1" s="1130"/>
      <c r="I1" s="1130"/>
      <c r="J1" s="1130"/>
      <c r="K1" s="1130"/>
      <c r="L1" s="1130"/>
      <c r="M1" s="1130"/>
      <c r="N1" s="1130"/>
      <c r="O1" s="1130"/>
      <c r="P1" s="1130"/>
      <c r="Q1" s="1130"/>
      <c r="R1" s="1130"/>
      <c r="S1" s="315"/>
      <c r="T1" s="1132" t="s">
        <v>324</v>
      </c>
      <c r="U1" s="1132"/>
      <c r="V1" s="1132"/>
    </row>
    <row r="2" spans="1:26" s="58" customFormat="1" ht="25.5" customHeight="1">
      <c r="A2" s="1133"/>
      <c r="B2" s="1133"/>
      <c r="C2" s="1133"/>
      <c r="D2" s="1133"/>
      <c r="E2" s="1133"/>
      <c r="F2" s="1133"/>
      <c r="G2" s="1133"/>
      <c r="H2" s="1133"/>
      <c r="I2" s="219"/>
      <c r="J2" s="220"/>
      <c r="K2" s="220"/>
      <c r="L2" s="220"/>
      <c r="M2" s="220"/>
      <c r="N2" s="220"/>
      <c r="O2" s="220"/>
      <c r="P2" s="220"/>
      <c r="Q2" s="220"/>
      <c r="R2" s="220"/>
      <c r="S2" s="221"/>
      <c r="T2" s="1127" t="s">
        <v>1</v>
      </c>
      <c r="U2" s="1127"/>
      <c r="V2" s="1127"/>
      <c r="W2" s="56"/>
      <c r="X2" s="630"/>
    </row>
    <row r="3" spans="1:26" s="59" customFormat="1" ht="17.25" customHeight="1">
      <c r="A3" s="1134" t="s">
        <v>295</v>
      </c>
      <c r="B3" s="1134" t="s">
        <v>128</v>
      </c>
      <c r="C3" s="1137" t="s">
        <v>129</v>
      </c>
      <c r="D3" s="1140" t="s">
        <v>130</v>
      </c>
      <c r="E3" s="1141"/>
      <c r="F3" s="1141"/>
      <c r="G3" s="1141"/>
      <c r="H3" s="1141"/>
      <c r="I3" s="1141"/>
      <c r="J3" s="1142"/>
      <c r="K3" s="1140" t="s">
        <v>131</v>
      </c>
      <c r="L3" s="1143"/>
      <c r="M3" s="1143"/>
      <c r="N3" s="1128" t="s">
        <v>6</v>
      </c>
      <c r="O3" s="1128"/>
      <c r="P3" s="1128"/>
      <c r="Q3" s="1128"/>
      <c r="R3" s="1128"/>
      <c r="S3" s="1128"/>
      <c r="T3" s="1128"/>
      <c r="U3" s="1128"/>
      <c r="V3" s="1128"/>
    </row>
    <row r="4" spans="1:26" s="59" customFormat="1" ht="23.25" customHeight="1">
      <c r="A4" s="1135"/>
      <c r="B4" s="1135"/>
      <c r="C4" s="1138"/>
      <c r="D4" s="1129" t="s">
        <v>554</v>
      </c>
      <c r="E4" s="1129" t="s">
        <v>132</v>
      </c>
      <c r="F4" s="1129" t="s">
        <v>133</v>
      </c>
      <c r="G4" s="1129" t="s">
        <v>134</v>
      </c>
      <c r="H4" s="1129" t="s">
        <v>135</v>
      </c>
      <c r="I4" s="1129" t="s">
        <v>105</v>
      </c>
      <c r="J4" s="1144" t="s">
        <v>363</v>
      </c>
      <c r="K4" s="1129" t="s">
        <v>79</v>
      </c>
      <c r="L4" s="1129" t="s">
        <v>136</v>
      </c>
      <c r="M4" s="1129" t="s">
        <v>313</v>
      </c>
      <c r="N4" s="1129" t="s">
        <v>555</v>
      </c>
      <c r="O4" s="1129" t="s">
        <v>137</v>
      </c>
      <c r="P4" s="1129" t="s">
        <v>138</v>
      </c>
      <c r="Q4" s="1131" t="s">
        <v>18</v>
      </c>
      <c r="R4" s="1131"/>
      <c r="S4" s="1131"/>
      <c r="T4" s="1131" t="s">
        <v>139</v>
      </c>
      <c r="U4" s="1131"/>
      <c r="V4" s="1131"/>
      <c r="Z4" s="61"/>
    </row>
    <row r="5" spans="1:26" s="62" customFormat="1" ht="101.25" customHeight="1">
      <c r="A5" s="1136"/>
      <c r="B5" s="1136"/>
      <c r="C5" s="1139"/>
      <c r="D5" s="1129"/>
      <c r="E5" s="1129"/>
      <c r="F5" s="1129"/>
      <c r="G5" s="1129"/>
      <c r="H5" s="1129"/>
      <c r="I5" s="1129"/>
      <c r="J5" s="1145"/>
      <c r="K5" s="1129"/>
      <c r="L5" s="1129"/>
      <c r="M5" s="1129"/>
      <c r="N5" s="1129"/>
      <c r="O5" s="1129"/>
      <c r="P5" s="1129"/>
      <c r="Q5" s="224" t="s">
        <v>140</v>
      </c>
      <c r="R5" s="224" t="s">
        <v>141</v>
      </c>
      <c r="S5" s="224" t="s">
        <v>142</v>
      </c>
      <c r="T5" s="224" t="s">
        <v>525</v>
      </c>
      <c r="U5" s="224" t="s">
        <v>143</v>
      </c>
      <c r="V5" s="224" t="s">
        <v>15</v>
      </c>
      <c r="W5" s="454"/>
    </row>
    <row r="6" spans="1:26" s="63" customFormat="1" ht="15" customHeight="1">
      <c r="A6" s="156">
        <v>1</v>
      </c>
      <c r="B6" s="156">
        <v>2</v>
      </c>
      <c r="C6" s="156">
        <v>3</v>
      </c>
      <c r="D6" s="225">
        <v>4</v>
      </c>
      <c r="E6" s="156">
        <v>5</v>
      </c>
      <c r="F6" s="225">
        <v>6</v>
      </c>
      <c r="G6" s="156">
        <v>7</v>
      </c>
      <c r="H6" s="225">
        <v>8</v>
      </c>
      <c r="I6" s="156">
        <v>9</v>
      </c>
      <c r="J6" s="225">
        <v>10</v>
      </c>
      <c r="K6" s="156">
        <v>11</v>
      </c>
      <c r="L6" s="225">
        <v>12</v>
      </c>
      <c r="M6" s="156">
        <v>13</v>
      </c>
      <c r="N6" s="225">
        <v>14</v>
      </c>
      <c r="O6" s="156">
        <v>15</v>
      </c>
      <c r="P6" s="225">
        <v>16</v>
      </c>
      <c r="Q6" s="156">
        <v>17</v>
      </c>
      <c r="R6" s="225">
        <v>18</v>
      </c>
      <c r="S6" s="156">
        <v>19</v>
      </c>
      <c r="T6" s="225">
        <v>20</v>
      </c>
      <c r="U6" s="156">
        <v>21</v>
      </c>
      <c r="V6" s="156">
        <v>22</v>
      </c>
    </row>
    <row r="7" spans="1:26" s="64" customFormat="1" ht="15" customHeight="1">
      <c r="A7" s="231" t="s">
        <v>22</v>
      </c>
      <c r="B7" s="232" t="s">
        <v>412</v>
      </c>
      <c r="C7" s="602">
        <f t="shared" ref="C7:V7" si="0">SUM(C8:C11)</f>
        <v>0</v>
      </c>
      <c r="D7" s="602">
        <f t="shared" si="0"/>
        <v>0</v>
      </c>
      <c r="E7" s="602">
        <f t="shared" si="0"/>
        <v>0</v>
      </c>
      <c r="F7" s="602">
        <f t="shared" si="0"/>
        <v>0</v>
      </c>
      <c r="G7" s="602">
        <f t="shared" si="0"/>
        <v>0</v>
      </c>
      <c r="H7" s="602">
        <f t="shared" si="0"/>
        <v>0</v>
      </c>
      <c r="I7" s="602">
        <f t="shared" si="0"/>
        <v>0</v>
      </c>
      <c r="J7" s="602">
        <f t="shared" si="0"/>
        <v>0</v>
      </c>
      <c r="K7" s="602">
        <f t="shared" si="0"/>
        <v>0</v>
      </c>
      <c r="L7" s="602">
        <f t="shared" si="0"/>
        <v>0</v>
      </c>
      <c r="M7" s="602">
        <f t="shared" si="0"/>
        <v>0</v>
      </c>
      <c r="N7" s="602">
        <f t="shared" si="0"/>
        <v>0</v>
      </c>
      <c r="O7" s="602">
        <f t="shared" si="0"/>
        <v>0</v>
      </c>
      <c r="P7" s="602">
        <f t="shared" si="0"/>
        <v>0</v>
      </c>
      <c r="Q7" s="602">
        <f t="shared" si="0"/>
        <v>0</v>
      </c>
      <c r="R7" s="602">
        <f t="shared" si="0"/>
        <v>0</v>
      </c>
      <c r="S7" s="602">
        <f t="shared" si="0"/>
        <v>0</v>
      </c>
      <c r="T7" s="602">
        <f t="shared" si="0"/>
        <v>0</v>
      </c>
      <c r="U7" s="602">
        <f t="shared" si="0"/>
        <v>0</v>
      </c>
      <c r="V7" s="602">
        <f t="shared" si="0"/>
        <v>0</v>
      </c>
      <c r="W7" s="168" t="str">
        <f>IF(AND(K7&lt;=C7,L7&lt;=C7,M7&lt;=C7),"Đúng","Sai")</f>
        <v>Đúng</v>
      </c>
      <c r="X7" s="168" t="str">
        <f>IF(C7=N7+O7+P7,"Đúng","Sai")</f>
        <v>Đúng</v>
      </c>
      <c r="Y7" s="168" t="str">
        <f>IF(P7=Q7+R7+S7,"Đúng","Sai")</f>
        <v>Đúng</v>
      </c>
    </row>
    <row r="8" spans="1:26" s="64" customFormat="1" ht="18.95" customHeight="1">
      <c r="A8" s="233"/>
      <c r="B8" s="234" t="s">
        <v>144</v>
      </c>
      <c r="C8" s="633">
        <f>SUM(D8:J8)</f>
        <v>0</v>
      </c>
      <c r="D8" s="606"/>
      <c r="E8" s="606"/>
      <c r="F8" s="634"/>
      <c r="G8" s="634"/>
      <c r="H8" s="634"/>
      <c r="I8" s="634"/>
      <c r="J8" s="634"/>
      <c r="K8" s="611"/>
      <c r="L8" s="611"/>
      <c r="M8" s="611"/>
      <c r="N8" s="611"/>
      <c r="O8" s="611"/>
      <c r="P8" s="635"/>
      <c r="Q8" s="611"/>
      <c r="R8" s="611"/>
      <c r="S8" s="611"/>
      <c r="T8" s="611"/>
      <c r="U8" s="611"/>
      <c r="V8" s="611"/>
      <c r="W8" s="168" t="str">
        <f t="shared" ref="W8:W24" si="1">IF(AND(K8&lt;=C8,L8&lt;=C8,M8&lt;=C8),"Đúng","Sai")</f>
        <v>Đúng</v>
      </c>
      <c r="X8" s="168" t="str">
        <f t="shared" ref="X8:X24" si="2">IF(C8=N8+O8+P8,"Đúng","Sai")</f>
        <v>Đúng</v>
      </c>
      <c r="Y8" s="168" t="str">
        <f t="shared" ref="Y8:Y23" si="3">IF(P8=Q8+R8+S8,"Đúng","Sai")</f>
        <v>Đúng</v>
      </c>
    </row>
    <row r="9" spans="1:26" s="64" customFormat="1" ht="18.95" customHeight="1">
      <c r="A9" s="158"/>
      <c r="B9" s="229" t="s">
        <v>24</v>
      </c>
      <c r="C9" s="636">
        <f>SUM(D9:J9)</f>
        <v>0</v>
      </c>
      <c r="D9" s="608"/>
      <c r="E9" s="608"/>
      <c r="F9" s="614"/>
      <c r="G9" s="598"/>
      <c r="H9" s="598"/>
      <c r="I9" s="598"/>
      <c r="J9" s="598"/>
      <c r="K9" s="614"/>
      <c r="L9" s="614"/>
      <c r="M9" s="614"/>
      <c r="N9" s="614"/>
      <c r="O9" s="614"/>
      <c r="P9" s="614"/>
      <c r="Q9" s="614"/>
      <c r="R9" s="614"/>
      <c r="S9" s="614"/>
      <c r="T9" s="614"/>
      <c r="U9" s="614"/>
      <c r="V9" s="614"/>
      <c r="W9" s="168" t="str">
        <f t="shared" si="1"/>
        <v>Đúng</v>
      </c>
      <c r="X9" s="168" t="str">
        <f t="shared" si="2"/>
        <v>Đúng</v>
      </c>
      <c r="Y9" s="168" t="str">
        <f t="shared" si="3"/>
        <v>Đúng</v>
      </c>
    </row>
    <row r="10" spans="1:26" s="64" customFormat="1" ht="18.95" customHeight="1">
      <c r="A10" s="158"/>
      <c r="B10" s="229" t="s">
        <v>25</v>
      </c>
      <c r="C10" s="636">
        <f>SUM(D10:J10)</f>
        <v>0</v>
      </c>
      <c r="D10" s="608"/>
      <c r="E10" s="608"/>
      <c r="F10" s="614"/>
      <c r="G10" s="614"/>
      <c r="H10" s="598"/>
      <c r="I10" s="598"/>
      <c r="J10" s="598"/>
      <c r="K10" s="614"/>
      <c r="L10" s="614"/>
      <c r="M10" s="614"/>
      <c r="N10" s="614"/>
      <c r="O10" s="614"/>
      <c r="P10" s="614"/>
      <c r="Q10" s="614"/>
      <c r="R10" s="614"/>
      <c r="S10" s="614"/>
      <c r="T10" s="614"/>
      <c r="U10" s="614"/>
      <c r="V10" s="614"/>
      <c r="W10" s="168" t="str">
        <f t="shared" si="1"/>
        <v>Đúng</v>
      </c>
      <c r="X10" s="168" t="str">
        <f t="shared" si="2"/>
        <v>Đúng</v>
      </c>
      <c r="Y10" s="168" t="str">
        <f t="shared" si="3"/>
        <v>Đúng</v>
      </c>
    </row>
    <row r="11" spans="1:26" s="64" customFormat="1" ht="18.95" customHeight="1">
      <c r="A11" s="316"/>
      <c r="B11" s="317" t="s">
        <v>26</v>
      </c>
      <c r="C11" s="637">
        <f>SUM(D11:J11)</f>
        <v>0</v>
      </c>
      <c r="D11" s="638"/>
      <c r="E11" s="638"/>
      <c r="F11" s="639"/>
      <c r="G11" s="639"/>
      <c r="H11" s="639"/>
      <c r="I11" s="639"/>
      <c r="J11" s="639"/>
      <c r="K11" s="639"/>
      <c r="L11" s="639"/>
      <c r="M11" s="639"/>
      <c r="N11" s="639"/>
      <c r="O11" s="614"/>
      <c r="P11" s="614"/>
      <c r="Q11" s="639"/>
      <c r="R11" s="639"/>
      <c r="S11" s="639"/>
      <c r="T11" s="639"/>
      <c r="U11" s="639"/>
      <c r="V11" s="639"/>
      <c r="W11" s="168" t="str">
        <f t="shared" si="1"/>
        <v>Đúng</v>
      </c>
      <c r="X11" s="168" t="str">
        <f t="shared" si="2"/>
        <v>Đúng</v>
      </c>
      <c r="Y11" s="168" t="str">
        <f t="shared" si="3"/>
        <v>Đúng</v>
      </c>
    </row>
    <row r="12" spans="1:26" s="64" customFormat="1" ht="17.25" customHeight="1">
      <c r="A12" s="161" t="s">
        <v>27</v>
      </c>
      <c r="B12" s="226" t="s">
        <v>145</v>
      </c>
      <c r="C12" s="587">
        <f t="shared" ref="C12:V12" si="4">SUM(C13:C24)</f>
        <v>0</v>
      </c>
      <c r="D12" s="587">
        <f t="shared" si="4"/>
        <v>0</v>
      </c>
      <c r="E12" s="587">
        <f t="shared" si="4"/>
        <v>0</v>
      </c>
      <c r="F12" s="587">
        <f t="shared" si="4"/>
        <v>0</v>
      </c>
      <c r="G12" s="587">
        <f t="shared" si="4"/>
        <v>0</v>
      </c>
      <c r="H12" s="587">
        <f t="shared" si="4"/>
        <v>0</v>
      </c>
      <c r="I12" s="587">
        <f t="shared" si="4"/>
        <v>0</v>
      </c>
      <c r="J12" s="587">
        <f t="shared" si="4"/>
        <v>0</v>
      </c>
      <c r="K12" s="587">
        <f t="shared" si="4"/>
        <v>0</v>
      </c>
      <c r="L12" s="587">
        <f t="shared" si="4"/>
        <v>0</v>
      </c>
      <c r="M12" s="587">
        <f t="shared" si="4"/>
        <v>0</v>
      </c>
      <c r="N12" s="587">
        <f t="shared" si="4"/>
        <v>0</v>
      </c>
      <c r="O12" s="587">
        <f t="shared" ref="O12" si="5">SUM(O13:O24)</f>
        <v>0</v>
      </c>
      <c r="P12" s="587">
        <f t="shared" si="4"/>
        <v>0</v>
      </c>
      <c r="Q12" s="587">
        <f t="shared" si="4"/>
        <v>0</v>
      </c>
      <c r="R12" s="587">
        <f t="shared" si="4"/>
        <v>0</v>
      </c>
      <c r="S12" s="587">
        <f t="shared" si="4"/>
        <v>0</v>
      </c>
      <c r="T12" s="587">
        <f t="shared" si="4"/>
        <v>0</v>
      </c>
      <c r="U12" s="587">
        <f t="shared" si="4"/>
        <v>0</v>
      </c>
      <c r="V12" s="587">
        <f t="shared" si="4"/>
        <v>0</v>
      </c>
      <c r="W12" s="168" t="str">
        <f t="shared" si="1"/>
        <v>Đúng</v>
      </c>
      <c r="X12" s="168" t="str">
        <f t="shared" si="2"/>
        <v>Đúng</v>
      </c>
      <c r="Y12" s="168" t="str">
        <f t="shared" si="3"/>
        <v>Đúng</v>
      </c>
    </row>
    <row r="13" spans="1:26" s="64" customFormat="1" ht="18.95" customHeight="1">
      <c r="A13" s="159"/>
      <c r="B13" s="318" t="s">
        <v>146</v>
      </c>
      <c r="C13" s="640">
        <f t="shared" ref="C13:C21" si="6">SUM(D13:J13)</f>
        <v>0</v>
      </c>
      <c r="D13" s="591"/>
      <c r="E13" s="590"/>
      <c r="F13" s="590"/>
      <c r="G13" s="590"/>
      <c r="H13" s="590"/>
      <c r="I13" s="590"/>
      <c r="J13" s="590"/>
      <c r="K13" s="641"/>
      <c r="L13" s="641"/>
      <c r="M13" s="641"/>
      <c r="N13" s="641"/>
      <c r="O13" s="614"/>
      <c r="P13" s="614"/>
      <c r="Q13" s="641"/>
      <c r="R13" s="641"/>
      <c r="S13" s="641"/>
      <c r="T13" s="641"/>
      <c r="U13" s="641"/>
      <c r="V13" s="641"/>
      <c r="W13" s="168" t="str">
        <f t="shared" si="1"/>
        <v>Đúng</v>
      </c>
      <c r="X13" s="168" t="str">
        <f t="shared" si="2"/>
        <v>Đúng</v>
      </c>
      <c r="Y13" s="168" t="str">
        <f t="shared" si="3"/>
        <v>Đúng</v>
      </c>
    </row>
    <row r="14" spans="1:26" s="64" customFormat="1" ht="18.95" customHeight="1">
      <c r="A14" s="158"/>
      <c r="B14" s="229" t="s">
        <v>147</v>
      </c>
      <c r="C14" s="636">
        <f t="shared" si="6"/>
        <v>0</v>
      </c>
      <c r="D14" s="592"/>
      <c r="E14" s="593"/>
      <c r="F14" s="593"/>
      <c r="G14" s="593"/>
      <c r="H14" s="593"/>
      <c r="I14" s="593"/>
      <c r="J14" s="593"/>
      <c r="K14" s="614"/>
      <c r="L14" s="614"/>
      <c r="M14" s="614"/>
      <c r="N14" s="614"/>
      <c r="O14" s="614"/>
      <c r="P14" s="614"/>
      <c r="Q14" s="614"/>
      <c r="R14" s="614"/>
      <c r="S14" s="614"/>
      <c r="T14" s="614"/>
      <c r="U14" s="614"/>
      <c r="V14" s="614"/>
      <c r="W14" s="168" t="str">
        <f t="shared" si="1"/>
        <v>Đúng</v>
      </c>
      <c r="X14" s="168" t="str">
        <f t="shared" si="2"/>
        <v>Đúng</v>
      </c>
      <c r="Y14" s="168" t="str">
        <f t="shared" si="3"/>
        <v>Đúng</v>
      </c>
    </row>
    <row r="15" spans="1:26" s="64" customFormat="1" ht="18.95" customHeight="1">
      <c r="A15" s="158"/>
      <c r="B15" s="228" t="s">
        <v>148</v>
      </c>
      <c r="C15" s="636">
        <f t="shared" si="6"/>
        <v>0</v>
      </c>
      <c r="D15" s="592"/>
      <c r="E15" s="593"/>
      <c r="F15" s="593"/>
      <c r="G15" s="593"/>
      <c r="H15" s="593"/>
      <c r="I15" s="593"/>
      <c r="J15" s="593"/>
      <c r="K15" s="614"/>
      <c r="L15" s="614"/>
      <c r="M15" s="614"/>
      <c r="N15" s="614"/>
      <c r="O15" s="614"/>
      <c r="P15" s="614"/>
      <c r="Q15" s="614"/>
      <c r="R15" s="614"/>
      <c r="S15" s="614"/>
      <c r="T15" s="614"/>
      <c r="U15" s="614"/>
      <c r="V15" s="614"/>
      <c r="W15" s="168" t="str">
        <f t="shared" si="1"/>
        <v>Đúng</v>
      </c>
      <c r="X15" s="168" t="str">
        <f t="shared" si="2"/>
        <v>Đúng</v>
      </c>
      <c r="Y15" s="168" t="str">
        <f t="shared" si="3"/>
        <v>Đúng</v>
      </c>
    </row>
    <row r="16" spans="1:26" s="64" customFormat="1" ht="18.95" customHeight="1">
      <c r="A16" s="158"/>
      <c r="B16" s="228" t="s">
        <v>149</v>
      </c>
      <c r="C16" s="636">
        <f t="shared" si="6"/>
        <v>0</v>
      </c>
      <c r="D16" s="592"/>
      <c r="E16" s="592"/>
      <c r="F16" s="593"/>
      <c r="G16" s="593"/>
      <c r="H16" s="593"/>
      <c r="I16" s="593"/>
      <c r="J16" s="593"/>
      <c r="K16" s="614"/>
      <c r="L16" s="614"/>
      <c r="M16" s="614"/>
      <c r="N16" s="614"/>
      <c r="O16" s="614"/>
      <c r="P16" s="614"/>
      <c r="Q16" s="614"/>
      <c r="R16" s="614"/>
      <c r="S16" s="614"/>
      <c r="T16" s="614"/>
      <c r="U16" s="614"/>
      <c r="V16" s="614"/>
      <c r="W16" s="168" t="str">
        <f t="shared" si="1"/>
        <v>Đúng</v>
      </c>
      <c r="X16" s="168" t="str">
        <f t="shared" si="2"/>
        <v>Đúng</v>
      </c>
      <c r="Y16" s="168" t="str">
        <f t="shared" si="3"/>
        <v>Đúng</v>
      </c>
    </row>
    <row r="17" spans="1:25" s="64" customFormat="1" ht="18.95" customHeight="1">
      <c r="A17" s="158"/>
      <c r="B17" s="229" t="s">
        <v>150</v>
      </c>
      <c r="C17" s="636">
        <f t="shared" si="6"/>
        <v>0</v>
      </c>
      <c r="D17" s="592"/>
      <c r="E17" s="592"/>
      <c r="F17" s="614"/>
      <c r="G17" s="593"/>
      <c r="H17" s="593"/>
      <c r="I17" s="593"/>
      <c r="J17" s="593"/>
      <c r="K17" s="614"/>
      <c r="L17" s="614"/>
      <c r="M17" s="614"/>
      <c r="N17" s="614"/>
      <c r="O17" s="614"/>
      <c r="P17" s="614"/>
      <c r="Q17" s="614"/>
      <c r="R17" s="614"/>
      <c r="S17" s="614"/>
      <c r="T17" s="614"/>
      <c r="U17" s="614"/>
      <c r="V17" s="614"/>
      <c r="W17" s="168" t="str">
        <f t="shared" si="1"/>
        <v>Đúng</v>
      </c>
      <c r="X17" s="168" t="str">
        <f t="shared" si="2"/>
        <v>Đúng</v>
      </c>
      <c r="Y17" s="168" t="str">
        <f t="shared" si="3"/>
        <v>Đúng</v>
      </c>
    </row>
    <row r="18" spans="1:25" s="64" customFormat="1" ht="18.95" customHeight="1">
      <c r="A18" s="158"/>
      <c r="B18" s="229" t="s">
        <v>134</v>
      </c>
      <c r="C18" s="636">
        <f t="shared" si="6"/>
        <v>0</v>
      </c>
      <c r="D18" s="592"/>
      <c r="E18" s="592"/>
      <c r="F18" s="614"/>
      <c r="G18" s="593"/>
      <c r="H18" s="593"/>
      <c r="I18" s="593"/>
      <c r="J18" s="593"/>
      <c r="K18" s="614"/>
      <c r="L18" s="614"/>
      <c r="M18" s="614"/>
      <c r="N18" s="614"/>
      <c r="O18" s="614"/>
      <c r="P18" s="614"/>
      <c r="Q18" s="614"/>
      <c r="R18" s="614"/>
      <c r="S18" s="614"/>
      <c r="T18" s="614"/>
      <c r="U18" s="614"/>
      <c r="V18" s="614"/>
      <c r="W18" s="168" t="str">
        <f t="shared" si="1"/>
        <v>Đúng</v>
      </c>
      <c r="X18" s="168" t="str">
        <f t="shared" si="2"/>
        <v>Đúng</v>
      </c>
      <c r="Y18" s="168" t="str">
        <f t="shared" si="3"/>
        <v>Đúng</v>
      </c>
    </row>
    <row r="19" spans="1:25" s="64" customFormat="1" ht="18.95" customHeight="1">
      <c r="A19" s="158"/>
      <c r="B19" s="229" t="s">
        <v>151</v>
      </c>
      <c r="C19" s="636">
        <f t="shared" si="6"/>
        <v>0</v>
      </c>
      <c r="D19" s="592"/>
      <c r="E19" s="592"/>
      <c r="F19" s="614"/>
      <c r="G19" s="614"/>
      <c r="H19" s="593"/>
      <c r="I19" s="593"/>
      <c r="J19" s="593"/>
      <c r="K19" s="614"/>
      <c r="L19" s="614"/>
      <c r="M19" s="614"/>
      <c r="N19" s="614"/>
      <c r="O19" s="614"/>
      <c r="P19" s="614"/>
      <c r="Q19" s="614"/>
      <c r="R19" s="614"/>
      <c r="S19" s="614"/>
      <c r="T19" s="614"/>
      <c r="U19" s="614"/>
      <c r="V19" s="614"/>
      <c r="W19" s="168" t="str">
        <f t="shared" si="1"/>
        <v>Đúng</v>
      </c>
      <c r="X19" s="168" t="str">
        <f t="shared" si="2"/>
        <v>Đúng</v>
      </c>
      <c r="Y19" s="168" t="str">
        <f t="shared" si="3"/>
        <v>Đúng</v>
      </c>
    </row>
    <row r="20" spans="1:25" s="64" customFormat="1" ht="18.95" customHeight="1">
      <c r="A20" s="158"/>
      <c r="B20" s="229" t="s">
        <v>152</v>
      </c>
      <c r="C20" s="636">
        <f t="shared" si="6"/>
        <v>0</v>
      </c>
      <c r="D20" s="592"/>
      <c r="E20" s="592"/>
      <c r="F20" s="614"/>
      <c r="G20" s="614"/>
      <c r="H20" s="614"/>
      <c r="I20" s="593"/>
      <c r="J20" s="593"/>
      <c r="K20" s="614"/>
      <c r="L20" s="614"/>
      <c r="M20" s="614"/>
      <c r="N20" s="614"/>
      <c r="O20" s="614"/>
      <c r="P20" s="614"/>
      <c r="Q20" s="614"/>
      <c r="R20" s="614"/>
      <c r="S20" s="614"/>
      <c r="T20" s="614"/>
      <c r="U20" s="614"/>
      <c r="V20" s="614"/>
      <c r="W20" s="168" t="str">
        <f t="shared" si="1"/>
        <v>Đúng</v>
      </c>
      <c r="X20" s="168" t="str">
        <f t="shared" si="2"/>
        <v>Đúng</v>
      </c>
      <c r="Y20" s="168" t="str">
        <f t="shared" si="3"/>
        <v>Đúng</v>
      </c>
    </row>
    <row r="21" spans="1:25" s="64" customFormat="1" ht="18.95" customHeight="1">
      <c r="A21" s="158"/>
      <c r="B21" s="229" t="s">
        <v>153</v>
      </c>
      <c r="C21" s="636">
        <f t="shared" si="6"/>
        <v>0</v>
      </c>
      <c r="D21" s="592"/>
      <c r="E21" s="592"/>
      <c r="F21" s="614"/>
      <c r="G21" s="614"/>
      <c r="H21" s="614"/>
      <c r="I21" s="593"/>
      <c r="J21" s="593"/>
      <c r="K21" s="614"/>
      <c r="L21" s="614"/>
      <c r="M21" s="614"/>
      <c r="N21" s="614"/>
      <c r="O21" s="614"/>
      <c r="P21" s="614"/>
      <c r="Q21" s="614"/>
      <c r="R21" s="614"/>
      <c r="S21" s="614"/>
      <c r="T21" s="614"/>
      <c r="U21" s="614"/>
      <c r="V21" s="614"/>
      <c r="W21" s="168" t="str">
        <f t="shared" si="1"/>
        <v>Đúng</v>
      </c>
      <c r="X21" s="168" t="str">
        <f t="shared" si="2"/>
        <v>Đúng</v>
      </c>
      <c r="Y21" s="168" t="str">
        <f t="shared" si="3"/>
        <v>Đúng</v>
      </c>
    </row>
    <row r="22" spans="1:25" s="64" customFormat="1" ht="18.95" customHeight="1">
      <c r="A22" s="158"/>
      <c r="B22" s="229" t="s">
        <v>362</v>
      </c>
      <c r="C22" s="636">
        <f t="shared" ref="C22:C23" si="7">SUM(D22:J22)</f>
        <v>0</v>
      </c>
      <c r="D22" s="592"/>
      <c r="E22" s="592"/>
      <c r="F22" s="614"/>
      <c r="G22" s="614"/>
      <c r="H22" s="614"/>
      <c r="I22" s="614"/>
      <c r="J22" s="593"/>
      <c r="K22" s="614"/>
      <c r="L22" s="614"/>
      <c r="M22" s="614"/>
      <c r="N22" s="614"/>
      <c r="O22" s="614"/>
      <c r="P22" s="614"/>
      <c r="Q22" s="614"/>
      <c r="R22" s="614"/>
      <c r="S22" s="614"/>
      <c r="T22" s="614"/>
      <c r="U22" s="614"/>
      <c r="V22" s="614"/>
      <c r="W22" s="168" t="str">
        <f t="shared" si="1"/>
        <v>Đúng</v>
      </c>
      <c r="X22" s="168" t="str">
        <f t="shared" si="2"/>
        <v>Đúng</v>
      </c>
      <c r="Y22" s="168" t="str">
        <f t="shared" si="3"/>
        <v>Đúng</v>
      </c>
    </row>
    <row r="23" spans="1:25" s="64" customFormat="1" ht="18.95" customHeight="1">
      <c r="A23" s="158"/>
      <c r="B23" s="229" t="s">
        <v>186</v>
      </c>
      <c r="C23" s="636">
        <f t="shared" si="7"/>
        <v>0</v>
      </c>
      <c r="D23" s="592"/>
      <c r="E23" s="592"/>
      <c r="F23" s="614"/>
      <c r="G23" s="614"/>
      <c r="H23" s="614"/>
      <c r="I23" s="614"/>
      <c r="J23" s="614"/>
      <c r="K23" s="614"/>
      <c r="L23" s="614"/>
      <c r="M23" s="614"/>
      <c r="N23" s="614"/>
      <c r="O23" s="614"/>
      <c r="P23" s="614"/>
      <c r="Q23" s="614"/>
      <c r="R23" s="614"/>
      <c r="S23" s="614"/>
      <c r="T23" s="614"/>
      <c r="U23" s="614"/>
      <c r="V23" s="614"/>
      <c r="W23" s="168" t="str">
        <f t="shared" si="1"/>
        <v>Đúng</v>
      </c>
      <c r="X23" s="168" t="str">
        <f t="shared" si="2"/>
        <v>Đúng</v>
      </c>
      <c r="Y23" s="168" t="str">
        <f t="shared" si="3"/>
        <v>Đúng</v>
      </c>
    </row>
    <row r="24" spans="1:25" s="64" customFormat="1" ht="18.95" customHeight="1">
      <c r="A24" s="319"/>
      <c r="B24" s="230" t="s">
        <v>13</v>
      </c>
      <c r="C24" s="642">
        <f>SUM(D24:J24)</f>
        <v>0</v>
      </c>
      <c r="D24" s="600"/>
      <c r="E24" s="600"/>
      <c r="F24" s="620"/>
      <c r="G24" s="620"/>
      <c r="H24" s="620"/>
      <c r="I24" s="620"/>
      <c r="J24" s="620"/>
      <c r="K24" s="620"/>
      <c r="L24" s="620"/>
      <c r="M24" s="620"/>
      <c r="N24" s="620"/>
      <c r="O24" s="614"/>
      <c r="P24" s="614"/>
      <c r="Q24" s="620"/>
      <c r="R24" s="620"/>
      <c r="S24" s="620"/>
      <c r="T24" s="620"/>
      <c r="U24" s="620"/>
      <c r="V24" s="620"/>
      <c r="W24" s="168" t="str">
        <f t="shared" si="1"/>
        <v>Đúng</v>
      </c>
      <c r="X24" s="168" t="str">
        <f t="shared" si="2"/>
        <v>Đúng</v>
      </c>
      <c r="Y24" s="168" t="str">
        <f>IF(P24=Q24+R24+S24,"Đúng","Sai")</f>
        <v>Đúng</v>
      </c>
    </row>
    <row r="25" spans="1:25" s="64" customFormat="1" ht="18" customHeight="1">
      <c r="A25" s="161"/>
      <c r="B25" s="236" t="s">
        <v>154</v>
      </c>
      <c r="C25" s="643">
        <f>SUM(D25:J25)</f>
        <v>0</v>
      </c>
      <c r="D25" s="645"/>
      <c r="E25" s="645"/>
      <c r="F25" s="645"/>
      <c r="G25" s="645"/>
      <c r="H25" s="645"/>
      <c r="I25" s="645"/>
      <c r="J25" s="645"/>
      <c r="K25" s="644"/>
      <c r="L25" s="644"/>
      <c r="M25" s="644"/>
      <c r="N25" s="644"/>
      <c r="O25" s="644"/>
      <c r="P25" s="644"/>
      <c r="Q25" s="644"/>
      <c r="R25" s="644"/>
      <c r="S25" s="644"/>
      <c r="T25" s="644"/>
      <c r="U25" s="644"/>
      <c r="V25" s="644"/>
      <c r="W25" s="168"/>
      <c r="X25" s="631"/>
    </row>
    <row r="26" spans="1:25" s="64" customFormat="1" ht="6" customHeight="1">
      <c r="A26" s="320"/>
      <c r="B26" s="321"/>
      <c r="C26" s="322"/>
      <c r="D26" s="323"/>
      <c r="E26" s="323"/>
      <c r="F26" s="323"/>
      <c r="G26" s="323"/>
      <c r="H26" s="323"/>
      <c r="I26" s="323"/>
      <c r="J26" s="323"/>
      <c r="K26" s="324"/>
      <c r="L26" s="324"/>
      <c r="M26" s="324"/>
      <c r="N26" s="324"/>
      <c r="O26" s="324"/>
      <c r="P26" s="324"/>
      <c r="Q26" s="324"/>
      <c r="R26" s="324"/>
      <c r="S26" s="324"/>
      <c r="T26" s="324"/>
      <c r="U26" s="324"/>
      <c r="V26" s="324"/>
      <c r="W26" s="455"/>
      <c r="X26" s="631"/>
    </row>
    <row r="27" spans="1:25">
      <c r="B27" s="325"/>
      <c r="C27" s="115"/>
      <c r="D27" s="325"/>
      <c r="E27" s="325"/>
      <c r="F27" s="325"/>
      <c r="G27" s="325"/>
      <c r="H27" s="325"/>
      <c r="I27" s="325"/>
      <c r="J27" s="325"/>
      <c r="K27" s="325"/>
      <c r="L27" s="325"/>
      <c r="M27" s="325"/>
      <c r="N27" s="325"/>
      <c r="O27" s="325"/>
      <c r="P27" s="325"/>
      <c r="Q27" s="325"/>
      <c r="R27" s="325"/>
      <c r="S27" s="325"/>
      <c r="T27" s="325"/>
      <c r="U27" s="325"/>
      <c r="V27" s="325"/>
    </row>
    <row r="28" spans="1:25">
      <c r="B28" s="116"/>
      <c r="C28" s="168" t="str">
        <f t="shared" ref="C28:N28" si="8">IF(C7=C12, "Đúng","Sai")</f>
        <v>Đúng</v>
      </c>
      <c r="D28" s="168" t="str">
        <f t="shared" si="8"/>
        <v>Đúng</v>
      </c>
      <c r="E28" s="168" t="str">
        <f t="shared" si="8"/>
        <v>Đúng</v>
      </c>
      <c r="F28" s="168" t="str">
        <f t="shared" si="8"/>
        <v>Đúng</v>
      </c>
      <c r="G28" s="168" t="str">
        <f t="shared" si="8"/>
        <v>Đúng</v>
      </c>
      <c r="H28" s="168" t="str">
        <f t="shared" si="8"/>
        <v>Đúng</v>
      </c>
      <c r="I28" s="168" t="str">
        <f t="shared" si="8"/>
        <v>Đúng</v>
      </c>
      <c r="J28" s="168" t="str">
        <f t="shared" si="8"/>
        <v>Đúng</v>
      </c>
      <c r="K28" s="168" t="str">
        <f t="shared" si="8"/>
        <v>Đúng</v>
      </c>
      <c r="L28" s="168" t="str">
        <f t="shared" si="8"/>
        <v>Đúng</v>
      </c>
      <c r="M28" s="168" t="str">
        <f t="shared" si="8"/>
        <v>Đúng</v>
      </c>
      <c r="N28" s="168" t="str">
        <f t="shared" si="8"/>
        <v>Đúng</v>
      </c>
      <c r="O28" s="168" t="str">
        <f t="shared" ref="O28:Q28" si="9">IF(O7=O12, "Đúng","Sai")</f>
        <v>Đúng</v>
      </c>
      <c r="P28" s="168" t="str">
        <f t="shared" si="9"/>
        <v>Đúng</v>
      </c>
      <c r="Q28" s="168" t="str">
        <f t="shared" si="9"/>
        <v>Đúng</v>
      </c>
      <c r="R28" s="168" t="str">
        <f>IF(R7=R12, "Đúng","Sai")</f>
        <v>Đúng</v>
      </c>
      <c r="S28" s="168" t="str">
        <f>IF(S7=S12, "Đúng","Sai")</f>
        <v>Đúng</v>
      </c>
      <c r="T28" s="168" t="str">
        <f>IF(T7=T12, "Đúng","Sai")</f>
        <v>Đúng</v>
      </c>
      <c r="U28" s="168" t="str">
        <f>IF(U7=U12, "Đúng","Sai")</f>
        <v>Đúng</v>
      </c>
      <c r="V28" s="168" t="str">
        <f>IF(V7=V12, "Đúng","Sai")</f>
        <v>Đúng</v>
      </c>
      <c r="W28" s="457"/>
    </row>
    <row r="29" spans="1:25">
      <c r="B29" s="116"/>
      <c r="C29" s="168" t="str">
        <f>IF(C25&lt;=C7, "Đúng","Sai")</f>
        <v>Đúng</v>
      </c>
      <c r="D29" s="168" t="str">
        <f t="shared" ref="D29:J29" si="10">IF(D25&lt;=D7, "Đúng","Sai")</f>
        <v>Đúng</v>
      </c>
      <c r="E29" s="168" t="str">
        <f t="shared" si="10"/>
        <v>Đúng</v>
      </c>
      <c r="F29" s="168" t="str">
        <f t="shared" si="10"/>
        <v>Đúng</v>
      </c>
      <c r="G29" s="168" t="str">
        <f t="shared" si="10"/>
        <v>Đúng</v>
      </c>
      <c r="H29" s="168" t="str">
        <f t="shared" si="10"/>
        <v>Đúng</v>
      </c>
      <c r="I29" s="168" t="str">
        <f t="shared" si="10"/>
        <v>Đúng</v>
      </c>
      <c r="J29" s="168" t="str">
        <f t="shared" si="10"/>
        <v>Đúng</v>
      </c>
      <c r="K29" s="116"/>
      <c r="L29" s="116"/>
      <c r="M29" s="116"/>
      <c r="N29" s="116"/>
      <c r="O29" s="116"/>
      <c r="P29" s="116"/>
      <c r="Q29" s="116"/>
      <c r="R29" s="116"/>
      <c r="S29" s="116"/>
      <c r="T29" s="116"/>
      <c r="U29" s="116"/>
      <c r="V29" s="116"/>
      <c r="W29" s="457"/>
    </row>
    <row r="30" spans="1:25">
      <c r="B30" s="116"/>
      <c r="C30" s="116"/>
      <c r="D30" s="116"/>
      <c r="E30" s="116"/>
      <c r="F30" s="116"/>
      <c r="G30" s="116"/>
      <c r="H30" s="116"/>
      <c r="I30" s="116"/>
      <c r="J30" s="116"/>
      <c r="K30" s="116"/>
      <c r="L30" s="116"/>
      <c r="M30" s="116"/>
      <c r="N30" s="116"/>
      <c r="O30" s="116"/>
      <c r="P30" s="116"/>
      <c r="Q30" s="116"/>
      <c r="R30" s="116"/>
      <c r="S30" s="116"/>
      <c r="T30" s="116"/>
      <c r="U30" s="116"/>
      <c r="V30" s="116"/>
      <c r="W30" s="457"/>
    </row>
    <row r="31" spans="1:25">
      <c r="B31" s="116"/>
      <c r="C31" s="116"/>
      <c r="D31" s="116"/>
      <c r="E31" s="116"/>
      <c r="F31" s="116"/>
      <c r="G31" s="116"/>
      <c r="H31" s="116"/>
      <c r="I31" s="116"/>
      <c r="J31" s="116"/>
      <c r="K31" s="116"/>
      <c r="L31" s="116"/>
      <c r="M31" s="116"/>
      <c r="N31" s="116"/>
      <c r="O31" s="116"/>
      <c r="P31" s="116"/>
      <c r="Q31" s="116"/>
      <c r="R31" s="116"/>
      <c r="S31" s="116"/>
      <c r="T31" s="116"/>
      <c r="U31" s="116"/>
      <c r="V31" s="116"/>
      <c r="W31" s="457"/>
    </row>
    <row r="32" spans="1:25">
      <c r="B32" s="115"/>
      <c r="C32" s="115"/>
      <c r="D32" s="115"/>
      <c r="E32" s="115"/>
      <c r="F32" s="115"/>
      <c r="G32" s="115"/>
      <c r="H32" s="115"/>
      <c r="I32" s="115"/>
      <c r="J32" s="115"/>
      <c r="K32" s="115"/>
      <c r="L32" s="115"/>
      <c r="M32" s="115"/>
      <c r="N32" s="115"/>
      <c r="O32" s="115"/>
      <c r="P32" s="115"/>
      <c r="Q32" s="115"/>
      <c r="R32" s="115"/>
      <c r="S32" s="115"/>
      <c r="T32" s="115"/>
      <c r="U32" s="115"/>
      <c r="V32" s="115"/>
    </row>
    <row r="33" spans="2:22">
      <c r="B33" s="115"/>
      <c r="C33" s="115"/>
      <c r="D33" s="115"/>
      <c r="E33" s="115"/>
      <c r="F33" s="115"/>
      <c r="G33" s="115"/>
      <c r="H33" s="115"/>
      <c r="I33" s="115"/>
      <c r="J33" s="115"/>
      <c r="K33" s="115"/>
      <c r="L33" s="115"/>
      <c r="M33" s="115"/>
      <c r="N33" s="115"/>
      <c r="O33" s="115"/>
      <c r="P33" s="115"/>
      <c r="Q33" s="115"/>
      <c r="R33" s="115"/>
      <c r="S33" s="115"/>
      <c r="T33" s="115"/>
      <c r="U33" s="115"/>
      <c r="V33" s="115"/>
    </row>
  </sheetData>
  <sheetProtection sheet="1" formatCells="0" formatColumns="0" formatRows="0"/>
  <mergeCells count="25">
    <mergeCell ref="A1:R1"/>
    <mergeCell ref="Q4:S4"/>
    <mergeCell ref="T4:V4"/>
    <mergeCell ref="O4:O5"/>
    <mergeCell ref="M4:M5"/>
    <mergeCell ref="N4:N5"/>
    <mergeCell ref="P4:P5"/>
    <mergeCell ref="T1:V1"/>
    <mergeCell ref="A2:H2"/>
    <mergeCell ref="A3:A5"/>
    <mergeCell ref="B3:B5"/>
    <mergeCell ref="C3:C5"/>
    <mergeCell ref="D3:J3"/>
    <mergeCell ref="K3:M3"/>
    <mergeCell ref="J4:J5"/>
    <mergeCell ref="K4:K5"/>
    <mergeCell ref="T2:V2"/>
    <mergeCell ref="N3:V3"/>
    <mergeCell ref="F4:F5"/>
    <mergeCell ref="D4:D5"/>
    <mergeCell ref="E4:E5"/>
    <mergeCell ref="L4:L5"/>
    <mergeCell ref="G4:G5"/>
    <mergeCell ref="H4:H5"/>
    <mergeCell ref="I4:I5"/>
  </mergeCells>
  <conditionalFormatting sqref="Y28:XFD28 A28:W28 W1:W1048576 C29:J29">
    <cfRule type="cellIs" dxfId="42" priority="3" operator="equal">
      <formula>"Đúng"</formula>
    </cfRule>
  </conditionalFormatting>
  <conditionalFormatting sqref="X7:Y24">
    <cfRule type="cellIs" dxfId="41" priority="1" operator="equal">
      <formula>"Đúng"</formula>
    </cfRule>
  </conditionalFormatting>
  <pageMargins left="0.51181102362204722" right="0.23622047244094491" top="0.23622047244094491" bottom="0.23622047244094491" header="0" footer="0"/>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sheetPr codeName="Sheet14">
    <tabColor rgb="FFC00000"/>
    <pageSetUpPr fitToPage="1"/>
  </sheetPr>
  <dimension ref="A1:AB25"/>
  <sheetViews>
    <sheetView showGridLines="0" topLeftCell="A2" workbookViewId="0">
      <selection sqref="A1:X21"/>
    </sheetView>
  </sheetViews>
  <sheetFormatPr defaultColWidth="5.5703125" defaultRowHeight="15.75"/>
  <cols>
    <col min="1" max="1" width="4.140625" style="68" customWidth="1"/>
    <col min="2" max="2" width="30.7109375" style="70" customWidth="1"/>
    <col min="3" max="3" width="5.85546875" style="71" customWidth="1"/>
    <col min="4" max="14" width="5.28515625" style="70" customWidth="1"/>
    <col min="15" max="15" width="5.85546875" style="70" customWidth="1"/>
    <col min="16" max="16" width="6.140625" style="70" customWidth="1"/>
    <col min="17" max="17" width="5.28515625" style="70" customWidth="1"/>
    <col min="18" max="18" width="6" style="70" customWidth="1"/>
    <col min="19" max="21" width="5.28515625" style="70" customWidth="1"/>
    <col min="22" max="22" width="6.85546875" style="70" customWidth="1"/>
    <col min="23" max="23" width="5.28515625" style="70" customWidth="1"/>
    <col min="24" max="24" width="5.42578125" style="70" customWidth="1"/>
    <col min="25" max="25" width="6.85546875" style="70" customWidth="1"/>
    <col min="26" max="256" width="5.5703125" style="70"/>
    <col min="257" max="257" width="4.140625" style="70" customWidth="1"/>
    <col min="258" max="258" width="30.7109375" style="70" customWidth="1"/>
    <col min="259" max="259" width="6" style="70" customWidth="1"/>
    <col min="260" max="260" width="5.85546875" style="70" customWidth="1"/>
    <col min="261" max="279" width="5.28515625" style="70" customWidth="1"/>
    <col min="280" max="512" width="5.5703125" style="70"/>
    <col min="513" max="513" width="4.140625" style="70" customWidth="1"/>
    <col min="514" max="514" width="30.7109375" style="70" customWidth="1"/>
    <col min="515" max="515" width="6" style="70" customWidth="1"/>
    <col min="516" max="516" width="5.85546875" style="70" customWidth="1"/>
    <col min="517" max="535" width="5.28515625" style="70" customWidth="1"/>
    <col min="536" max="768" width="5.5703125" style="70"/>
    <col min="769" max="769" width="4.140625" style="70" customWidth="1"/>
    <col min="770" max="770" width="30.7109375" style="70" customWidth="1"/>
    <col min="771" max="771" width="6" style="70" customWidth="1"/>
    <col min="772" max="772" width="5.85546875" style="70" customWidth="1"/>
    <col min="773" max="791" width="5.28515625" style="70" customWidth="1"/>
    <col min="792" max="1024" width="5.5703125" style="70"/>
    <col min="1025" max="1025" width="4.140625" style="70" customWidth="1"/>
    <col min="1026" max="1026" width="30.7109375" style="70" customWidth="1"/>
    <col min="1027" max="1027" width="6" style="70" customWidth="1"/>
    <col min="1028" max="1028" width="5.85546875" style="70" customWidth="1"/>
    <col min="1029" max="1047" width="5.28515625" style="70" customWidth="1"/>
    <col min="1048" max="1280" width="5.5703125" style="70"/>
    <col min="1281" max="1281" width="4.140625" style="70" customWidth="1"/>
    <col min="1282" max="1282" width="30.7109375" style="70" customWidth="1"/>
    <col min="1283" max="1283" width="6" style="70" customWidth="1"/>
    <col min="1284" max="1284" width="5.85546875" style="70" customWidth="1"/>
    <col min="1285" max="1303" width="5.28515625" style="70" customWidth="1"/>
    <col min="1304" max="1536" width="5.5703125" style="70"/>
    <col min="1537" max="1537" width="4.140625" style="70" customWidth="1"/>
    <col min="1538" max="1538" width="30.7109375" style="70" customWidth="1"/>
    <col min="1539" max="1539" width="6" style="70" customWidth="1"/>
    <col min="1540" max="1540" width="5.85546875" style="70" customWidth="1"/>
    <col min="1541" max="1559" width="5.28515625" style="70" customWidth="1"/>
    <col min="1560" max="1792" width="5.5703125" style="70"/>
    <col min="1793" max="1793" width="4.140625" style="70" customWidth="1"/>
    <col min="1794" max="1794" width="30.7109375" style="70" customWidth="1"/>
    <col min="1795" max="1795" width="6" style="70" customWidth="1"/>
    <col min="1796" max="1796" width="5.85546875" style="70" customWidth="1"/>
    <col min="1797" max="1815" width="5.28515625" style="70" customWidth="1"/>
    <col min="1816" max="2048" width="5.5703125" style="70"/>
    <col min="2049" max="2049" width="4.140625" style="70" customWidth="1"/>
    <col min="2050" max="2050" width="30.7109375" style="70" customWidth="1"/>
    <col min="2051" max="2051" width="6" style="70" customWidth="1"/>
    <col min="2052" max="2052" width="5.85546875" style="70" customWidth="1"/>
    <col min="2053" max="2071" width="5.28515625" style="70" customWidth="1"/>
    <col min="2072" max="2304" width="5.5703125" style="70"/>
    <col min="2305" max="2305" width="4.140625" style="70" customWidth="1"/>
    <col min="2306" max="2306" width="30.7109375" style="70" customWidth="1"/>
    <col min="2307" max="2307" width="6" style="70" customWidth="1"/>
    <col min="2308" max="2308" width="5.85546875" style="70" customWidth="1"/>
    <col min="2309" max="2327" width="5.28515625" style="70" customWidth="1"/>
    <col min="2328" max="2560" width="5.5703125" style="70"/>
    <col min="2561" max="2561" width="4.140625" style="70" customWidth="1"/>
    <col min="2562" max="2562" width="30.7109375" style="70" customWidth="1"/>
    <col min="2563" max="2563" width="6" style="70" customWidth="1"/>
    <col min="2564" max="2564" width="5.85546875" style="70" customWidth="1"/>
    <col min="2565" max="2583" width="5.28515625" style="70" customWidth="1"/>
    <col min="2584" max="2816" width="5.5703125" style="70"/>
    <col min="2817" max="2817" width="4.140625" style="70" customWidth="1"/>
    <col min="2818" max="2818" width="30.7109375" style="70" customWidth="1"/>
    <col min="2819" max="2819" width="6" style="70" customWidth="1"/>
    <col min="2820" max="2820" width="5.85546875" style="70" customWidth="1"/>
    <col min="2821" max="2839" width="5.28515625" style="70" customWidth="1"/>
    <col min="2840" max="3072" width="5.5703125" style="70"/>
    <col min="3073" max="3073" width="4.140625" style="70" customWidth="1"/>
    <col min="3074" max="3074" width="30.7109375" style="70" customWidth="1"/>
    <col min="3075" max="3075" width="6" style="70" customWidth="1"/>
    <col min="3076" max="3076" width="5.85546875" style="70" customWidth="1"/>
    <col min="3077" max="3095" width="5.28515625" style="70" customWidth="1"/>
    <col min="3096" max="3328" width="5.5703125" style="70"/>
    <col min="3329" max="3329" width="4.140625" style="70" customWidth="1"/>
    <col min="3330" max="3330" width="30.7109375" style="70" customWidth="1"/>
    <col min="3331" max="3331" width="6" style="70" customWidth="1"/>
    <col min="3332" max="3332" width="5.85546875" style="70" customWidth="1"/>
    <col min="3333" max="3351" width="5.28515625" style="70" customWidth="1"/>
    <col min="3352" max="3584" width="5.5703125" style="70"/>
    <col min="3585" max="3585" width="4.140625" style="70" customWidth="1"/>
    <col min="3586" max="3586" width="30.7109375" style="70" customWidth="1"/>
    <col min="3587" max="3587" width="6" style="70" customWidth="1"/>
    <col min="3588" max="3588" width="5.85546875" style="70" customWidth="1"/>
    <col min="3589" max="3607" width="5.28515625" style="70" customWidth="1"/>
    <col min="3608" max="3840" width="5.5703125" style="70"/>
    <col min="3841" max="3841" width="4.140625" style="70" customWidth="1"/>
    <col min="3842" max="3842" width="30.7109375" style="70" customWidth="1"/>
    <col min="3843" max="3843" width="6" style="70" customWidth="1"/>
    <col min="3844" max="3844" width="5.85546875" style="70" customWidth="1"/>
    <col min="3845" max="3863" width="5.28515625" style="70" customWidth="1"/>
    <col min="3864" max="4096" width="5.5703125" style="70"/>
    <col min="4097" max="4097" width="4.140625" style="70" customWidth="1"/>
    <col min="4098" max="4098" width="30.7109375" style="70" customWidth="1"/>
    <col min="4099" max="4099" width="6" style="70" customWidth="1"/>
    <col min="4100" max="4100" width="5.85546875" style="70" customWidth="1"/>
    <col min="4101" max="4119" width="5.28515625" style="70" customWidth="1"/>
    <col min="4120" max="4352" width="5.5703125" style="70"/>
    <col min="4353" max="4353" width="4.140625" style="70" customWidth="1"/>
    <col min="4354" max="4354" width="30.7109375" style="70" customWidth="1"/>
    <col min="4355" max="4355" width="6" style="70" customWidth="1"/>
    <col min="4356" max="4356" width="5.85546875" style="70" customWidth="1"/>
    <col min="4357" max="4375" width="5.28515625" style="70" customWidth="1"/>
    <col min="4376" max="4608" width="5.5703125" style="70"/>
    <col min="4609" max="4609" width="4.140625" style="70" customWidth="1"/>
    <col min="4610" max="4610" width="30.7109375" style="70" customWidth="1"/>
    <col min="4611" max="4611" width="6" style="70" customWidth="1"/>
    <col min="4612" max="4612" width="5.85546875" style="70" customWidth="1"/>
    <col min="4613" max="4631" width="5.28515625" style="70" customWidth="1"/>
    <col min="4632" max="4864" width="5.5703125" style="70"/>
    <col min="4865" max="4865" width="4.140625" style="70" customWidth="1"/>
    <col min="4866" max="4866" width="30.7109375" style="70" customWidth="1"/>
    <col min="4867" max="4867" width="6" style="70" customWidth="1"/>
    <col min="4868" max="4868" width="5.85546875" style="70" customWidth="1"/>
    <col min="4869" max="4887" width="5.28515625" style="70" customWidth="1"/>
    <col min="4888" max="5120" width="5.5703125" style="70"/>
    <col min="5121" max="5121" width="4.140625" style="70" customWidth="1"/>
    <col min="5122" max="5122" width="30.7109375" style="70" customWidth="1"/>
    <col min="5123" max="5123" width="6" style="70" customWidth="1"/>
    <col min="5124" max="5124" width="5.85546875" style="70" customWidth="1"/>
    <col min="5125" max="5143" width="5.28515625" style="70" customWidth="1"/>
    <col min="5144" max="5376" width="5.5703125" style="70"/>
    <col min="5377" max="5377" width="4.140625" style="70" customWidth="1"/>
    <col min="5378" max="5378" width="30.7109375" style="70" customWidth="1"/>
    <col min="5379" max="5379" width="6" style="70" customWidth="1"/>
    <col min="5380" max="5380" width="5.85546875" style="70" customWidth="1"/>
    <col min="5381" max="5399" width="5.28515625" style="70" customWidth="1"/>
    <col min="5400" max="5632" width="5.5703125" style="70"/>
    <col min="5633" max="5633" width="4.140625" style="70" customWidth="1"/>
    <col min="5634" max="5634" width="30.7109375" style="70" customWidth="1"/>
    <col min="5635" max="5635" width="6" style="70" customWidth="1"/>
    <col min="5636" max="5636" width="5.85546875" style="70" customWidth="1"/>
    <col min="5637" max="5655" width="5.28515625" style="70" customWidth="1"/>
    <col min="5656" max="5888" width="5.5703125" style="70"/>
    <col min="5889" max="5889" width="4.140625" style="70" customWidth="1"/>
    <col min="5890" max="5890" width="30.7109375" style="70" customWidth="1"/>
    <col min="5891" max="5891" width="6" style="70" customWidth="1"/>
    <col min="5892" max="5892" width="5.85546875" style="70" customWidth="1"/>
    <col min="5893" max="5911" width="5.28515625" style="70" customWidth="1"/>
    <col min="5912" max="6144" width="5.5703125" style="70"/>
    <col min="6145" max="6145" width="4.140625" style="70" customWidth="1"/>
    <col min="6146" max="6146" width="30.7109375" style="70" customWidth="1"/>
    <col min="6147" max="6147" width="6" style="70" customWidth="1"/>
    <col min="6148" max="6148" width="5.85546875" style="70" customWidth="1"/>
    <col min="6149" max="6167" width="5.28515625" style="70" customWidth="1"/>
    <col min="6168" max="6400" width="5.5703125" style="70"/>
    <col min="6401" max="6401" width="4.140625" style="70" customWidth="1"/>
    <col min="6402" max="6402" width="30.7109375" style="70" customWidth="1"/>
    <col min="6403" max="6403" width="6" style="70" customWidth="1"/>
    <col min="6404" max="6404" width="5.85546875" style="70" customWidth="1"/>
    <col min="6405" max="6423" width="5.28515625" style="70" customWidth="1"/>
    <col min="6424" max="6656" width="5.5703125" style="70"/>
    <col min="6657" max="6657" width="4.140625" style="70" customWidth="1"/>
    <col min="6658" max="6658" width="30.7109375" style="70" customWidth="1"/>
    <col min="6659" max="6659" width="6" style="70" customWidth="1"/>
    <col min="6660" max="6660" width="5.85546875" style="70" customWidth="1"/>
    <col min="6661" max="6679" width="5.28515625" style="70" customWidth="1"/>
    <col min="6680" max="6912" width="5.5703125" style="70"/>
    <col min="6913" max="6913" width="4.140625" style="70" customWidth="1"/>
    <col min="6914" max="6914" width="30.7109375" style="70" customWidth="1"/>
    <col min="6915" max="6915" width="6" style="70" customWidth="1"/>
    <col min="6916" max="6916" width="5.85546875" style="70" customWidth="1"/>
    <col min="6917" max="6935" width="5.28515625" style="70" customWidth="1"/>
    <col min="6936" max="7168" width="5.5703125" style="70"/>
    <col min="7169" max="7169" width="4.140625" style="70" customWidth="1"/>
    <col min="7170" max="7170" width="30.7109375" style="70" customWidth="1"/>
    <col min="7171" max="7171" width="6" style="70" customWidth="1"/>
    <col min="7172" max="7172" width="5.85546875" style="70" customWidth="1"/>
    <col min="7173" max="7191" width="5.28515625" style="70" customWidth="1"/>
    <col min="7192" max="7424" width="5.5703125" style="70"/>
    <col min="7425" max="7425" width="4.140625" style="70" customWidth="1"/>
    <col min="7426" max="7426" width="30.7109375" style="70" customWidth="1"/>
    <col min="7427" max="7427" width="6" style="70" customWidth="1"/>
    <col min="7428" max="7428" width="5.85546875" style="70" customWidth="1"/>
    <col min="7429" max="7447" width="5.28515625" style="70" customWidth="1"/>
    <col min="7448" max="7680" width="5.5703125" style="70"/>
    <col min="7681" max="7681" width="4.140625" style="70" customWidth="1"/>
    <col min="7682" max="7682" width="30.7109375" style="70" customWidth="1"/>
    <col min="7683" max="7683" width="6" style="70" customWidth="1"/>
    <col min="7684" max="7684" width="5.85546875" style="70" customWidth="1"/>
    <col min="7685" max="7703" width="5.28515625" style="70" customWidth="1"/>
    <col min="7704" max="7936" width="5.5703125" style="70"/>
    <col min="7937" max="7937" width="4.140625" style="70" customWidth="1"/>
    <col min="7938" max="7938" width="30.7109375" style="70" customWidth="1"/>
    <col min="7939" max="7939" width="6" style="70" customWidth="1"/>
    <col min="7940" max="7940" width="5.85546875" style="70" customWidth="1"/>
    <col min="7941" max="7959" width="5.28515625" style="70" customWidth="1"/>
    <col min="7960" max="8192" width="5.5703125" style="70"/>
    <col min="8193" max="8193" width="4.140625" style="70" customWidth="1"/>
    <col min="8194" max="8194" width="30.7109375" style="70" customWidth="1"/>
    <col min="8195" max="8195" width="6" style="70" customWidth="1"/>
    <col min="8196" max="8196" width="5.85546875" style="70" customWidth="1"/>
    <col min="8197" max="8215" width="5.28515625" style="70" customWidth="1"/>
    <col min="8216" max="8448" width="5.5703125" style="70"/>
    <col min="8449" max="8449" width="4.140625" style="70" customWidth="1"/>
    <col min="8450" max="8450" width="30.7109375" style="70" customWidth="1"/>
    <col min="8451" max="8451" width="6" style="70" customWidth="1"/>
    <col min="8452" max="8452" width="5.85546875" style="70" customWidth="1"/>
    <col min="8453" max="8471" width="5.28515625" style="70" customWidth="1"/>
    <col min="8472" max="8704" width="5.5703125" style="70"/>
    <col min="8705" max="8705" width="4.140625" style="70" customWidth="1"/>
    <col min="8706" max="8706" width="30.7109375" style="70" customWidth="1"/>
    <col min="8707" max="8707" width="6" style="70" customWidth="1"/>
    <col min="8708" max="8708" width="5.85546875" style="70" customWidth="1"/>
    <col min="8709" max="8727" width="5.28515625" style="70" customWidth="1"/>
    <col min="8728" max="8960" width="5.5703125" style="70"/>
    <col min="8961" max="8961" width="4.140625" style="70" customWidth="1"/>
    <col min="8962" max="8962" width="30.7109375" style="70" customWidth="1"/>
    <col min="8963" max="8963" width="6" style="70" customWidth="1"/>
    <col min="8964" max="8964" width="5.85546875" style="70" customWidth="1"/>
    <col min="8965" max="8983" width="5.28515625" style="70" customWidth="1"/>
    <col min="8984" max="9216" width="5.5703125" style="70"/>
    <col min="9217" max="9217" width="4.140625" style="70" customWidth="1"/>
    <col min="9218" max="9218" width="30.7109375" style="70" customWidth="1"/>
    <col min="9219" max="9219" width="6" style="70" customWidth="1"/>
    <col min="9220" max="9220" width="5.85546875" style="70" customWidth="1"/>
    <col min="9221" max="9239" width="5.28515625" style="70" customWidth="1"/>
    <col min="9240" max="9472" width="5.5703125" style="70"/>
    <col min="9473" max="9473" width="4.140625" style="70" customWidth="1"/>
    <col min="9474" max="9474" width="30.7109375" style="70" customWidth="1"/>
    <col min="9475" max="9475" width="6" style="70" customWidth="1"/>
    <col min="9476" max="9476" width="5.85546875" style="70" customWidth="1"/>
    <col min="9477" max="9495" width="5.28515625" style="70" customWidth="1"/>
    <col min="9496" max="9728" width="5.5703125" style="70"/>
    <col min="9729" max="9729" width="4.140625" style="70" customWidth="1"/>
    <col min="9730" max="9730" width="30.7109375" style="70" customWidth="1"/>
    <col min="9731" max="9731" width="6" style="70" customWidth="1"/>
    <col min="9732" max="9732" width="5.85546875" style="70" customWidth="1"/>
    <col min="9733" max="9751" width="5.28515625" style="70" customWidth="1"/>
    <col min="9752" max="9984" width="5.5703125" style="70"/>
    <col min="9985" max="9985" width="4.140625" style="70" customWidth="1"/>
    <col min="9986" max="9986" width="30.7109375" style="70" customWidth="1"/>
    <col min="9987" max="9987" width="6" style="70" customWidth="1"/>
    <col min="9988" max="9988" width="5.85546875" style="70" customWidth="1"/>
    <col min="9989" max="10007" width="5.28515625" style="70" customWidth="1"/>
    <col min="10008" max="10240" width="5.5703125" style="70"/>
    <col min="10241" max="10241" width="4.140625" style="70" customWidth="1"/>
    <col min="10242" max="10242" width="30.7109375" style="70" customWidth="1"/>
    <col min="10243" max="10243" width="6" style="70" customWidth="1"/>
    <col min="10244" max="10244" width="5.85546875" style="70" customWidth="1"/>
    <col min="10245" max="10263" width="5.28515625" style="70" customWidth="1"/>
    <col min="10264" max="10496" width="5.5703125" style="70"/>
    <col min="10497" max="10497" width="4.140625" style="70" customWidth="1"/>
    <col min="10498" max="10498" width="30.7109375" style="70" customWidth="1"/>
    <col min="10499" max="10499" width="6" style="70" customWidth="1"/>
    <col min="10500" max="10500" width="5.85546875" style="70" customWidth="1"/>
    <col min="10501" max="10519" width="5.28515625" style="70" customWidth="1"/>
    <col min="10520" max="10752" width="5.5703125" style="70"/>
    <col min="10753" max="10753" width="4.140625" style="70" customWidth="1"/>
    <col min="10754" max="10754" width="30.7109375" style="70" customWidth="1"/>
    <col min="10755" max="10755" width="6" style="70" customWidth="1"/>
    <col min="10756" max="10756" width="5.85546875" style="70" customWidth="1"/>
    <col min="10757" max="10775" width="5.28515625" style="70" customWidth="1"/>
    <col min="10776" max="11008" width="5.5703125" style="70"/>
    <col min="11009" max="11009" width="4.140625" style="70" customWidth="1"/>
    <col min="11010" max="11010" width="30.7109375" style="70" customWidth="1"/>
    <col min="11011" max="11011" width="6" style="70" customWidth="1"/>
    <col min="11012" max="11012" width="5.85546875" style="70" customWidth="1"/>
    <col min="11013" max="11031" width="5.28515625" style="70" customWidth="1"/>
    <col min="11032" max="11264" width="5.5703125" style="70"/>
    <col min="11265" max="11265" width="4.140625" style="70" customWidth="1"/>
    <col min="11266" max="11266" width="30.7109375" style="70" customWidth="1"/>
    <col min="11267" max="11267" width="6" style="70" customWidth="1"/>
    <col min="11268" max="11268" width="5.85546875" style="70" customWidth="1"/>
    <col min="11269" max="11287" width="5.28515625" style="70" customWidth="1"/>
    <col min="11288" max="11520" width="5.5703125" style="70"/>
    <col min="11521" max="11521" width="4.140625" style="70" customWidth="1"/>
    <col min="11522" max="11522" width="30.7109375" style="70" customWidth="1"/>
    <col min="11523" max="11523" width="6" style="70" customWidth="1"/>
    <col min="11524" max="11524" width="5.85546875" style="70" customWidth="1"/>
    <col min="11525" max="11543" width="5.28515625" style="70" customWidth="1"/>
    <col min="11544" max="11776" width="5.5703125" style="70"/>
    <col min="11777" max="11777" width="4.140625" style="70" customWidth="1"/>
    <col min="11778" max="11778" width="30.7109375" style="70" customWidth="1"/>
    <col min="11779" max="11779" width="6" style="70" customWidth="1"/>
    <col min="11780" max="11780" width="5.85546875" style="70" customWidth="1"/>
    <col min="11781" max="11799" width="5.28515625" style="70" customWidth="1"/>
    <col min="11800" max="12032" width="5.5703125" style="70"/>
    <col min="12033" max="12033" width="4.140625" style="70" customWidth="1"/>
    <col min="12034" max="12034" width="30.7109375" style="70" customWidth="1"/>
    <col min="12035" max="12035" width="6" style="70" customWidth="1"/>
    <col min="12036" max="12036" width="5.85546875" style="70" customWidth="1"/>
    <col min="12037" max="12055" width="5.28515625" style="70" customWidth="1"/>
    <col min="12056" max="12288" width="5.5703125" style="70"/>
    <col min="12289" max="12289" width="4.140625" style="70" customWidth="1"/>
    <col min="12290" max="12290" width="30.7109375" style="70" customWidth="1"/>
    <col min="12291" max="12291" width="6" style="70" customWidth="1"/>
    <col min="12292" max="12292" width="5.85546875" style="70" customWidth="1"/>
    <col min="12293" max="12311" width="5.28515625" style="70" customWidth="1"/>
    <col min="12312" max="12544" width="5.5703125" style="70"/>
    <col min="12545" max="12545" width="4.140625" style="70" customWidth="1"/>
    <col min="12546" max="12546" width="30.7109375" style="70" customWidth="1"/>
    <col min="12547" max="12547" width="6" style="70" customWidth="1"/>
    <col min="12548" max="12548" width="5.85546875" style="70" customWidth="1"/>
    <col min="12549" max="12567" width="5.28515625" style="70" customWidth="1"/>
    <col min="12568" max="12800" width="5.5703125" style="70"/>
    <col min="12801" max="12801" width="4.140625" style="70" customWidth="1"/>
    <col min="12802" max="12802" width="30.7109375" style="70" customWidth="1"/>
    <col min="12803" max="12803" width="6" style="70" customWidth="1"/>
    <col min="12804" max="12804" width="5.85546875" style="70" customWidth="1"/>
    <col min="12805" max="12823" width="5.28515625" style="70" customWidth="1"/>
    <col min="12824" max="13056" width="5.5703125" style="70"/>
    <col min="13057" max="13057" width="4.140625" style="70" customWidth="1"/>
    <col min="13058" max="13058" width="30.7109375" style="70" customWidth="1"/>
    <col min="13059" max="13059" width="6" style="70" customWidth="1"/>
    <col min="13060" max="13060" width="5.85546875" style="70" customWidth="1"/>
    <col min="13061" max="13079" width="5.28515625" style="70" customWidth="1"/>
    <col min="13080" max="13312" width="5.5703125" style="70"/>
    <col min="13313" max="13313" width="4.140625" style="70" customWidth="1"/>
    <col min="13314" max="13314" width="30.7109375" style="70" customWidth="1"/>
    <col min="13315" max="13315" width="6" style="70" customWidth="1"/>
    <col min="13316" max="13316" width="5.85546875" style="70" customWidth="1"/>
    <col min="13317" max="13335" width="5.28515625" style="70" customWidth="1"/>
    <col min="13336" max="13568" width="5.5703125" style="70"/>
    <col min="13569" max="13569" width="4.140625" style="70" customWidth="1"/>
    <col min="13570" max="13570" width="30.7109375" style="70" customWidth="1"/>
    <col min="13571" max="13571" width="6" style="70" customWidth="1"/>
    <col min="13572" max="13572" width="5.85546875" style="70" customWidth="1"/>
    <col min="13573" max="13591" width="5.28515625" style="70" customWidth="1"/>
    <col min="13592" max="13824" width="5.5703125" style="70"/>
    <col min="13825" max="13825" width="4.140625" style="70" customWidth="1"/>
    <col min="13826" max="13826" width="30.7109375" style="70" customWidth="1"/>
    <col min="13827" max="13827" width="6" style="70" customWidth="1"/>
    <col min="13828" max="13828" width="5.85546875" style="70" customWidth="1"/>
    <col min="13829" max="13847" width="5.28515625" style="70" customWidth="1"/>
    <col min="13848" max="14080" width="5.5703125" style="70"/>
    <col min="14081" max="14081" width="4.140625" style="70" customWidth="1"/>
    <col min="14082" max="14082" width="30.7109375" style="70" customWidth="1"/>
    <col min="14083" max="14083" width="6" style="70" customWidth="1"/>
    <col min="14084" max="14084" width="5.85546875" style="70" customWidth="1"/>
    <col min="14085" max="14103" width="5.28515625" style="70" customWidth="1"/>
    <col min="14104" max="14336" width="5.5703125" style="70"/>
    <col min="14337" max="14337" width="4.140625" style="70" customWidth="1"/>
    <col min="14338" max="14338" width="30.7109375" style="70" customWidth="1"/>
    <col min="14339" max="14339" width="6" style="70" customWidth="1"/>
    <col min="14340" max="14340" width="5.85546875" style="70" customWidth="1"/>
    <col min="14341" max="14359" width="5.28515625" style="70" customWidth="1"/>
    <col min="14360" max="14592" width="5.5703125" style="70"/>
    <col min="14593" max="14593" width="4.140625" style="70" customWidth="1"/>
    <col min="14594" max="14594" width="30.7109375" style="70" customWidth="1"/>
    <col min="14595" max="14595" width="6" style="70" customWidth="1"/>
    <col min="14596" max="14596" width="5.85546875" style="70" customWidth="1"/>
    <col min="14597" max="14615" width="5.28515625" style="70" customWidth="1"/>
    <col min="14616" max="14848" width="5.5703125" style="70"/>
    <col min="14849" max="14849" width="4.140625" style="70" customWidth="1"/>
    <col min="14850" max="14850" width="30.7109375" style="70" customWidth="1"/>
    <col min="14851" max="14851" width="6" style="70" customWidth="1"/>
    <col min="14852" max="14852" width="5.85546875" style="70" customWidth="1"/>
    <col min="14853" max="14871" width="5.28515625" style="70" customWidth="1"/>
    <col min="14872" max="15104" width="5.5703125" style="70"/>
    <col min="15105" max="15105" width="4.140625" style="70" customWidth="1"/>
    <col min="15106" max="15106" width="30.7109375" style="70" customWidth="1"/>
    <col min="15107" max="15107" width="6" style="70" customWidth="1"/>
    <col min="15108" max="15108" width="5.85546875" style="70" customWidth="1"/>
    <col min="15109" max="15127" width="5.28515625" style="70" customWidth="1"/>
    <col min="15128" max="15360" width="5.5703125" style="70"/>
    <col min="15361" max="15361" width="4.140625" style="70" customWidth="1"/>
    <col min="15362" max="15362" width="30.7109375" style="70" customWidth="1"/>
    <col min="15363" max="15363" width="6" style="70" customWidth="1"/>
    <col min="15364" max="15364" width="5.85546875" style="70" customWidth="1"/>
    <col min="15365" max="15383" width="5.28515625" style="70" customWidth="1"/>
    <col min="15384" max="15616" width="5.5703125" style="70"/>
    <col min="15617" max="15617" width="4.140625" style="70" customWidth="1"/>
    <col min="15618" max="15618" width="30.7109375" style="70" customWidth="1"/>
    <col min="15619" max="15619" width="6" style="70" customWidth="1"/>
    <col min="15620" max="15620" width="5.85546875" style="70" customWidth="1"/>
    <col min="15621" max="15639" width="5.28515625" style="70" customWidth="1"/>
    <col min="15640" max="15872" width="5.5703125" style="70"/>
    <col min="15873" max="15873" width="4.140625" style="70" customWidth="1"/>
    <col min="15874" max="15874" width="30.7109375" style="70" customWidth="1"/>
    <col min="15875" max="15875" width="6" style="70" customWidth="1"/>
    <col min="15876" max="15876" width="5.85546875" style="70" customWidth="1"/>
    <col min="15877" max="15895" width="5.28515625" style="70" customWidth="1"/>
    <col min="15896" max="16128" width="5.5703125" style="70"/>
    <col min="16129" max="16129" width="4.140625" style="70" customWidth="1"/>
    <col min="16130" max="16130" width="30.7109375" style="70" customWidth="1"/>
    <col min="16131" max="16131" width="6" style="70" customWidth="1"/>
    <col min="16132" max="16132" width="5.85546875" style="70" customWidth="1"/>
    <col min="16133" max="16151" width="5.28515625" style="70" customWidth="1"/>
    <col min="16152" max="16384" width="5.5703125" style="70"/>
  </cols>
  <sheetData>
    <row r="1" spans="1:28" s="56" customFormat="1" ht="31.5" customHeight="1">
      <c r="A1" s="1130" t="s">
        <v>155</v>
      </c>
      <c r="B1" s="1130"/>
      <c r="C1" s="1130"/>
      <c r="D1" s="1130"/>
      <c r="E1" s="1130"/>
      <c r="F1" s="1130"/>
      <c r="G1" s="1130"/>
      <c r="H1" s="1130"/>
      <c r="I1" s="1130"/>
      <c r="J1" s="1130"/>
      <c r="K1" s="1130"/>
      <c r="L1" s="1130"/>
      <c r="M1" s="1130"/>
      <c r="N1" s="1130"/>
      <c r="O1" s="1130"/>
      <c r="P1" s="1130"/>
      <c r="Q1" s="1130"/>
      <c r="R1" s="1130"/>
      <c r="S1" s="1130"/>
      <c r="T1" s="1130"/>
      <c r="U1" s="1147"/>
      <c r="V1" s="1132" t="s">
        <v>175</v>
      </c>
      <c r="W1" s="1132"/>
      <c r="X1" s="1132"/>
    </row>
    <row r="2" spans="1:28" s="58" customFormat="1" ht="21.75" customHeight="1">
      <c r="A2" s="1133"/>
      <c r="B2" s="1133"/>
      <c r="C2" s="1133"/>
      <c r="D2" s="1133"/>
      <c r="E2" s="1133"/>
      <c r="F2" s="1133"/>
      <c r="G2" s="1133"/>
      <c r="H2" s="1133"/>
      <c r="I2" s="1133"/>
      <c r="J2" s="1133"/>
      <c r="K2" s="1133"/>
      <c r="L2" s="1133"/>
      <c r="M2" s="220"/>
      <c r="N2" s="220"/>
      <c r="O2" s="220"/>
      <c r="P2" s="220"/>
      <c r="Q2" s="220"/>
      <c r="R2" s="220"/>
      <c r="S2" s="220"/>
      <c r="T2" s="220"/>
      <c r="U2" s="312"/>
      <c r="V2" s="1146" t="s">
        <v>56</v>
      </c>
      <c r="W2" s="1146"/>
      <c r="X2" s="1146"/>
    </row>
    <row r="3" spans="1:28" s="59" customFormat="1" ht="17.25" customHeight="1">
      <c r="A3" s="1134" t="s">
        <v>295</v>
      </c>
      <c r="B3" s="1134" t="s">
        <v>156</v>
      </c>
      <c r="C3" s="1137" t="s">
        <v>129</v>
      </c>
      <c r="D3" s="1140" t="s">
        <v>130</v>
      </c>
      <c r="E3" s="1143"/>
      <c r="F3" s="1143"/>
      <c r="G3" s="1141"/>
      <c r="H3" s="1141"/>
      <c r="I3" s="1141"/>
      <c r="J3" s="1141"/>
      <c r="K3" s="1141"/>
      <c r="L3" s="1141"/>
      <c r="M3" s="1140" t="s">
        <v>131</v>
      </c>
      <c r="N3" s="1143"/>
      <c r="O3" s="1143"/>
      <c r="P3" s="1128" t="s">
        <v>6</v>
      </c>
      <c r="Q3" s="1128"/>
      <c r="R3" s="1128"/>
      <c r="S3" s="1128"/>
      <c r="T3" s="1128"/>
      <c r="U3" s="1128"/>
      <c r="V3" s="1128"/>
      <c r="W3" s="1128"/>
      <c r="X3" s="1128"/>
    </row>
    <row r="4" spans="1:28" s="59" customFormat="1" ht="32.25" customHeight="1">
      <c r="A4" s="1135"/>
      <c r="B4" s="1135"/>
      <c r="C4" s="1138"/>
      <c r="D4" s="1129" t="s">
        <v>157</v>
      </c>
      <c r="E4" s="1129" t="s">
        <v>158</v>
      </c>
      <c r="F4" s="1129" t="s">
        <v>159</v>
      </c>
      <c r="G4" s="1129" t="s">
        <v>132</v>
      </c>
      <c r="H4" s="1129" t="s">
        <v>133</v>
      </c>
      <c r="I4" s="1129" t="s">
        <v>134</v>
      </c>
      <c r="J4" s="1129" t="s">
        <v>135</v>
      </c>
      <c r="K4" s="1129" t="s">
        <v>160</v>
      </c>
      <c r="L4" s="1129" t="s">
        <v>480</v>
      </c>
      <c r="M4" s="1129" t="s">
        <v>79</v>
      </c>
      <c r="N4" s="1129" t="s">
        <v>136</v>
      </c>
      <c r="O4" s="1129" t="s">
        <v>313</v>
      </c>
      <c r="P4" s="1129" t="s">
        <v>555</v>
      </c>
      <c r="Q4" s="1129" t="s">
        <v>137</v>
      </c>
      <c r="R4" s="1129" t="s">
        <v>138</v>
      </c>
      <c r="S4" s="1131" t="s">
        <v>18</v>
      </c>
      <c r="T4" s="1131"/>
      <c r="U4" s="1131"/>
      <c r="V4" s="1131" t="s">
        <v>139</v>
      </c>
      <c r="W4" s="1131"/>
      <c r="X4" s="1131"/>
      <c r="AA4" s="60"/>
      <c r="AB4" s="61"/>
    </row>
    <row r="5" spans="1:28" s="62" customFormat="1" ht="99.75" customHeight="1">
      <c r="A5" s="1136"/>
      <c r="B5" s="1136"/>
      <c r="C5" s="1139"/>
      <c r="D5" s="1129"/>
      <c r="E5" s="1129"/>
      <c r="F5" s="1129"/>
      <c r="G5" s="1129"/>
      <c r="H5" s="1129"/>
      <c r="I5" s="1129"/>
      <c r="J5" s="1129"/>
      <c r="K5" s="1129"/>
      <c r="L5" s="1129"/>
      <c r="M5" s="1129"/>
      <c r="N5" s="1129"/>
      <c r="O5" s="1129"/>
      <c r="P5" s="1129"/>
      <c r="Q5" s="1129"/>
      <c r="R5" s="1129"/>
      <c r="S5" s="224" t="s">
        <v>140</v>
      </c>
      <c r="T5" s="224" t="s">
        <v>141</v>
      </c>
      <c r="U5" s="224" t="s">
        <v>142</v>
      </c>
      <c r="V5" s="224" t="s">
        <v>525</v>
      </c>
      <c r="W5" s="224" t="s">
        <v>143</v>
      </c>
      <c r="X5" s="224" t="s">
        <v>15</v>
      </c>
      <c r="AA5" s="57"/>
    </row>
    <row r="6" spans="1:28" s="63" customFormat="1" ht="15" customHeight="1">
      <c r="A6" s="156">
        <v>1</v>
      </c>
      <c r="B6" s="156">
        <v>2</v>
      </c>
      <c r="C6" s="156">
        <v>3</v>
      </c>
      <c r="D6" s="156">
        <v>4</v>
      </c>
      <c r="E6" s="156">
        <v>5</v>
      </c>
      <c r="F6" s="156">
        <v>6</v>
      </c>
      <c r="G6" s="156">
        <v>7</v>
      </c>
      <c r="H6" s="156">
        <v>8</v>
      </c>
      <c r="I6" s="156">
        <v>9</v>
      </c>
      <c r="J6" s="156">
        <v>10</v>
      </c>
      <c r="K6" s="156">
        <v>11</v>
      </c>
      <c r="L6" s="156">
        <v>12</v>
      </c>
      <c r="M6" s="156">
        <v>13</v>
      </c>
      <c r="N6" s="156">
        <v>14</v>
      </c>
      <c r="O6" s="156">
        <v>15</v>
      </c>
      <c r="P6" s="156">
        <v>16</v>
      </c>
      <c r="Q6" s="156">
        <v>17</v>
      </c>
      <c r="R6" s="156">
        <v>18</v>
      </c>
      <c r="S6" s="156">
        <v>19</v>
      </c>
      <c r="T6" s="156">
        <v>20</v>
      </c>
      <c r="U6" s="156">
        <v>21</v>
      </c>
      <c r="V6" s="156">
        <v>22</v>
      </c>
      <c r="W6" s="156">
        <v>23</v>
      </c>
      <c r="X6" s="156">
        <v>24</v>
      </c>
    </row>
    <row r="7" spans="1:28" s="64" customFormat="1" ht="26.25" customHeight="1">
      <c r="A7" s="161" t="s">
        <v>22</v>
      </c>
      <c r="B7" s="236" t="s">
        <v>161</v>
      </c>
      <c r="C7" s="602">
        <f t="shared" ref="C7:X7" si="0">SUM(C8:C20)</f>
        <v>0</v>
      </c>
      <c r="D7" s="602">
        <f t="shared" si="0"/>
        <v>0</v>
      </c>
      <c r="E7" s="602">
        <f t="shared" si="0"/>
        <v>0</v>
      </c>
      <c r="F7" s="602">
        <f t="shared" si="0"/>
        <v>0</v>
      </c>
      <c r="G7" s="587">
        <f t="shared" si="0"/>
        <v>0</v>
      </c>
      <c r="H7" s="587">
        <f t="shared" si="0"/>
        <v>0</v>
      </c>
      <c r="I7" s="587">
        <f t="shared" si="0"/>
        <v>0</v>
      </c>
      <c r="J7" s="587">
        <f t="shared" si="0"/>
        <v>0</v>
      </c>
      <c r="K7" s="587">
        <f t="shared" si="0"/>
        <v>0</v>
      </c>
      <c r="L7" s="587">
        <f t="shared" si="0"/>
        <v>0</v>
      </c>
      <c r="M7" s="602">
        <f t="shared" si="0"/>
        <v>0</v>
      </c>
      <c r="N7" s="602">
        <f t="shared" si="0"/>
        <v>0</v>
      </c>
      <c r="O7" s="602">
        <f t="shared" si="0"/>
        <v>0</v>
      </c>
      <c r="P7" s="602">
        <f t="shared" si="0"/>
        <v>0</v>
      </c>
      <c r="Q7" s="602">
        <f t="shared" si="0"/>
        <v>0</v>
      </c>
      <c r="R7" s="602">
        <f t="shared" si="0"/>
        <v>0</v>
      </c>
      <c r="S7" s="602">
        <f t="shared" si="0"/>
        <v>0</v>
      </c>
      <c r="T7" s="602">
        <f t="shared" si="0"/>
        <v>0</v>
      </c>
      <c r="U7" s="602">
        <f t="shared" si="0"/>
        <v>0</v>
      </c>
      <c r="V7" s="602">
        <f t="shared" si="0"/>
        <v>0</v>
      </c>
      <c r="W7" s="602">
        <f t="shared" si="0"/>
        <v>0</v>
      </c>
      <c r="X7" s="602">
        <f t="shared" si="0"/>
        <v>0</v>
      </c>
      <c r="Y7" s="168" t="str">
        <f>IF(AND(M7&lt;=C7,N7&lt;=C7,O7&lt;=C7),"Đúng","Sai")</f>
        <v>Đúng</v>
      </c>
      <c r="Z7" s="168" t="str">
        <f>IF(C7=P7+Q7+R7,"Đúng","Sai")</f>
        <v>Đúng</v>
      </c>
      <c r="AA7" s="168" t="str">
        <f>IF(R7=S7+T7+U7,"Đúng","Sai")</f>
        <v>Đúng</v>
      </c>
    </row>
    <row r="8" spans="1:28" s="64" customFormat="1" ht="26.25" customHeight="1">
      <c r="A8" s="313"/>
      <c r="B8" s="252" t="s">
        <v>47</v>
      </c>
      <c r="C8" s="633">
        <f>SUM(D8:L8)</f>
        <v>0</v>
      </c>
      <c r="D8" s="606"/>
      <c r="E8" s="606"/>
      <c r="F8" s="606"/>
      <c r="G8" s="590"/>
      <c r="H8" s="590"/>
      <c r="I8" s="590"/>
      <c r="J8" s="590"/>
      <c r="K8" s="590"/>
      <c r="L8" s="590"/>
      <c r="M8" s="611"/>
      <c r="N8" s="611"/>
      <c r="O8" s="611"/>
      <c r="P8" s="611"/>
      <c r="Q8" s="611"/>
      <c r="R8" s="611"/>
      <c r="S8" s="611"/>
      <c r="T8" s="611"/>
      <c r="U8" s="611"/>
      <c r="V8" s="611"/>
      <c r="W8" s="611"/>
      <c r="X8" s="611"/>
      <c r="Y8" s="168" t="str">
        <f t="shared" ref="Y8:Y20" si="1">IF(AND(M8&lt;=C8,N8&lt;=C8,O8&lt;=C8),"Đúng","Sai")</f>
        <v>Đúng</v>
      </c>
      <c r="Z8" s="168" t="str">
        <f t="shared" ref="Z8:Z20" si="2">IF(C8=P8+Q8+R8,"Đúng","Sai")</f>
        <v>Đúng</v>
      </c>
      <c r="AA8" s="168" t="str">
        <f t="shared" ref="AA8:AA20" si="3">IF(R8=S8+T8+U8,"Đúng","Sai")</f>
        <v>Đúng</v>
      </c>
    </row>
    <row r="9" spans="1:28" s="64" customFormat="1" ht="26.25" customHeight="1">
      <c r="A9" s="314"/>
      <c r="B9" s="246" t="s">
        <v>46</v>
      </c>
      <c r="C9" s="636">
        <f t="shared" ref="C9:C20" si="4">SUM(D9:L9)</f>
        <v>0</v>
      </c>
      <c r="D9" s="608"/>
      <c r="E9" s="608"/>
      <c r="F9" s="608"/>
      <c r="G9" s="590"/>
      <c r="H9" s="590"/>
      <c r="I9" s="590"/>
      <c r="J9" s="590"/>
      <c r="K9" s="590"/>
      <c r="L9" s="590"/>
      <c r="M9" s="614"/>
      <c r="N9" s="614"/>
      <c r="O9" s="614"/>
      <c r="P9" s="614"/>
      <c r="Q9" s="614"/>
      <c r="R9" s="614"/>
      <c r="S9" s="614"/>
      <c r="T9" s="614"/>
      <c r="U9" s="614"/>
      <c r="V9" s="614"/>
      <c r="W9" s="614"/>
      <c r="X9" s="614"/>
      <c r="Y9" s="168" t="str">
        <f t="shared" si="1"/>
        <v>Đúng</v>
      </c>
      <c r="Z9" s="168" t="str">
        <f t="shared" si="2"/>
        <v>Đúng</v>
      </c>
      <c r="AA9" s="168" t="str">
        <f t="shared" si="3"/>
        <v>Đúng</v>
      </c>
    </row>
    <row r="10" spans="1:28" s="64" customFormat="1" ht="26.25" customHeight="1">
      <c r="A10" s="314"/>
      <c r="B10" s="249" t="s">
        <v>162</v>
      </c>
      <c r="C10" s="636">
        <f t="shared" si="4"/>
        <v>0</v>
      </c>
      <c r="D10" s="608"/>
      <c r="E10" s="608"/>
      <c r="F10" s="608"/>
      <c r="G10" s="590"/>
      <c r="H10" s="590"/>
      <c r="I10" s="590"/>
      <c r="J10" s="590"/>
      <c r="K10" s="590"/>
      <c r="L10" s="590"/>
      <c r="M10" s="614"/>
      <c r="N10" s="614"/>
      <c r="O10" s="614"/>
      <c r="P10" s="614"/>
      <c r="Q10" s="614"/>
      <c r="R10" s="614"/>
      <c r="S10" s="614"/>
      <c r="T10" s="614"/>
      <c r="U10" s="614"/>
      <c r="V10" s="614"/>
      <c r="W10" s="614"/>
      <c r="X10" s="614"/>
      <c r="Y10" s="168" t="str">
        <f t="shared" si="1"/>
        <v>Đúng</v>
      </c>
      <c r="Z10" s="168" t="str">
        <f t="shared" si="2"/>
        <v>Đúng</v>
      </c>
      <c r="AA10" s="168" t="str">
        <f t="shared" si="3"/>
        <v>Đúng</v>
      </c>
    </row>
    <row r="11" spans="1:28" s="64" customFormat="1" ht="26.25" customHeight="1">
      <c r="A11" s="314"/>
      <c r="B11" s="249" t="s">
        <v>163</v>
      </c>
      <c r="C11" s="636">
        <f t="shared" si="4"/>
        <v>0</v>
      </c>
      <c r="D11" s="608"/>
      <c r="E11" s="608"/>
      <c r="F11" s="608"/>
      <c r="G11" s="614"/>
      <c r="H11" s="590"/>
      <c r="I11" s="590"/>
      <c r="J11" s="590"/>
      <c r="K11" s="590"/>
      <c r="L11" s="590"/>
      <c r="M11" s="614"/>
      <c r="N11" s="614"/>
      <c r="O11" s="614"/>
      <c r="P11" s="614"/>
      <c r="Q11" s="614"/>
      <c r="R11" s="614"/>
      <c r="S11" s="614"/>
      <c r="T11" s="614"/>
      <c r="U11" s="614"/>
      <c r="V11" s="614"/>
      <c r="W11" s="614"/>
      <c r="X11" s="614"/>
      <c r="Y11" s="168" t="str">
        <f t="shared" si="1"/>
        <v>Đúng</v>
      </c>
      <c r="Z11" s="168" t="str">
        <f t="shared" si="2"/>
        <v>Đúng</v>
      </c>
      <c r="AA11" s="168" t="str">
        <f t="shared" si="3"/>
        <v>Đúng</v>
      </c>
    </row>
    <row r="12" spans="1:28" s="64" customFormat="1" ht="26.25" customHeight="1">
      <c r="A12" s="314"/>
      <c r="B12" s="249" t="s">
        <v>543</v>
      </c>
      <c r="C12" s="636">
        <f t="shared" si="4"/>
        <v>0</v>
      </c>
      <c r="D12" s="614"/>
      <c r="E12" s="614"/>
      <c r="F12" s="614"/>
      <c r="G12" s="614"/>
      <c r="H12" s="614"/>
      <c r="I12" s="590"/>
      <c r="J12" s="590"/>
      <c r="K12" s="590"/>
      <c r="L12" s="590"/>
      <c r="M12" s="614"/>
      <c r="N12" s="614"/>
      <c r="O12" s="614"/>
      <c r="P12" s="614"/>
      <c r="Q12" s="614"/>
      <c r="R12" s="614"/>
      <c r="S12" s="614"/>
      <c r="T12" s="614"/>
      <c r="U12" s="614"/>
      <c r="V12" s="614"/>
      <c r="W12" s="614"/>
      <c r="X12" s="614"/>
      <c r="Y12" s="168" t="str">
        <f t="shared" si="1"/>
        <v>Đúng</v>
      </c>
      <c r="Z12" s="168" t="str">
        <f t="shared" si="2"/>
        <v>Đúng</v>
      </c>
      <c r="AA12" s="168" t="str">
        <f t="shared" si="3"/>
        <v>Đúng</v>
      </c>
    </row>
    <row r="13" spans="1:28" s="64" customFormat="1" ht="26.25" customHeight="1">
      <c r="A13" s="314"/>
      <c r="B13" s="249" t="s">
        <v>9</v>
      </c>
      <c r="C13" s="636">
        <f t="shared" si="4"/>
        <v>0</v>
      </c>
      <c r="D13" s="614"/>
      <c r="E13" s="614"/>
      <c r="F13" s="614"/>
      <c r="G13" s="614"/>
      <c r="H13" s="614"/>
      <c r="I13" s="590"/>
      <c r="J13" s="590"/>
      <c r="K13" s="590"/>
      <c r="L13" s="590"/>
      <c r="M13" s="614"/>
      <c r="N13" s="614"/>
      <c r="O13" s="614"/>
      <c r="P13" s="614"/>
      <c r="Q13" s="614"/>
      <c r="R13" s="614"/>
      <c r="S13" s="614"/>
      <c r="T13" s="614"/>
      <c r="U13" s="614"/>
      <c r="V13" s="614"/>
      <c r="W13" s="614"/>
      <c r="X13" s="614"/>
      <c r="Y13" s="168" t="str">
        <f t="shared" si="1"/>
        <v>Đúng</v>
      </c>
      <c r="Z13" s="168" t="str">
        <f t="shared" si="2"/>
        <v>Đúng</v>
      </c>
      <c r="AA13" s="168" t="str">
        <f t="shared" si="3"/>
        <v>Đúng</v>
      </c>
    </row>
    <row r="14" spans="1:28" s="64" customFormat="1" ht="26.25" customHeight="1">
      <c r="A14" s="314"/>
      <c r="B14" s="249" t="s">
        <v>164</v>
      </c>
      <c r="C14" s="636">
        <f t="shared" si="4"/>
        <v>0</v>
      </c>
      <c r="D14" s="614"/>
      <c r="E14" s="614"/>
      <c r="F14" s="614"/>
      <c r="G14" s="614"/>
      <c r="H14" s="614"/>
      <c r="I14" s="590"/>
      <c r="J14" s="590"/>
      <c r="K14" s="590"/>
      <c r="L14" s="590"/>
      <c r="M14" s="614"/>
      <c r="N14" s="614"/>
      <c r="O14" s="614"/>
      <c r="P14" s="614"/>
      <c r="Q14" s="614"/>
      <c r="R14" s="614"/>
      <c r="S14" s="614"/>
      <c r="T14" s="614"/>
      <c r="U14" s="614"/>
      <c r="V14" s="614"/>
      <c r="W14" s="614"/>
      <c r="X14" s="614"/>
      <c r="Y14" s="168" t="str">
        <f t="shared" si="1"/>
        <v>Đúng</v>
      </c>
      <c r="Z14" s="168" t="str">
        <f t="shared" si="2"/>
        <v>Đúng</v>
      </c>
      <c r="AA14" s="168" t="str">
        <f t="shared" si="3"/>
        <v>Đúng</v>
      </c>
    </row>
    <row r="15" spans="1:28" s="64" customFormat="1" ht="26.25" customHeight="1">
      <c r="A15" s="314"/>
      <c r="B15" s="249" t="s">
        <v>165</v>
      </c>
      <c r="C15" s="636">
        <f t="shared" si="4"/>
        <v>0</v>
      </c>
      <c r="D15" s="614"/>
      <c r="E15" s="614"/>
      <c r="F15" s="614"/>
      <c r="G15" s="614"/>
      <c r="H15" s="614"/>
      <c r="I15" s="614"/>
      <c r="J15" s="590"/>
      <c r="K15" s="590"/>
      <c r="L15" s="590"/>
      <c r="M15" s="614"/>
      <c r="N15" s="614"/>
      <c r="O15" s="614"/>
      <c r="P15" s="614"/>
      <c r="Q15" s="614"/>
      <c r="R15" s="614"/>
      <c r="S15" s="614"/>
      <c r="T15" s="614"/>
      <c r="U15" s="614"/>
      <c r="V15" s="614"/>
      <c r="W15" s="614"/>
      <c r="X15" s="614"/>
      <c r="Y15" s="168" t="str">
        <f t="shared" si="1"/>
        <v>Đúng</v>
      </c>
      <c r="Z15" s="168" t="str">
        <f t="shared" si="2"/>
        <v>Đúng</v>
      </c>
      <c r="AA15" s="168" t="str">
        <f t="shared" si="3"/>
        <v>Đúng</v>
      </c>
    </row>
    <row r="16" spans="1:28" s="64" customFormat="1" ht="26.25" customHeight="1">
      <c r="A16" s="314"/>
      <c r="B16" s="249" t="s">
        <v>109</v>
      </c>
      <c r="C16" s="636">
        <f t="shared" si="4"/>
        <v>0</v>
      </c>
      <c r="D16" s="614"/>
      <c r="E16" s="614"/>
      <c r="F16" s="614"/>
      <c r="G16" s="614"/>
      <c r="H16" s="614"/>
      <c r="I16" s="614"/>
      <c r="J16" s="614"/>
      <c r="K16" s="648"/>
      <c r="L16" s="590"/>
      <c r="M16" s="614"/>
      <c r="N16" s="614"/>
      <c r="O16" s="614"/>
      <c r="P16" s="614"/>
      <c r="Q16" s="614"/>
      <c r="R16" s="614"/>
      <c r="S16" s="614"/>
      <c r="T16" s="614"/>
      <c r="U16" s="614"/>
      <c r="V16" s="614"/>
      <c r="W16" s="614"/>
      <c r="X16" s="614"/>
      <c r="Y16" s="168" t="str">
        <f t="shared" si="1"/>
        <v>Đúng</v>
      </c>
      <c r="Z16" s="168" t="str">
        <f t="shared" si="2"/>
        <v>Đúng</v>
      </c>
      <c r="AA16" s="168" t="str">
        <f t="shared" si="3"/>
        <v>Đúng</v>
      </c>
    </row>
    <row r="17" spans="1:27" s="64" customFormat="1" ht="26.25" customHeight="1">
      <c r="A17" s="314"/>
      <c r="B17" s="249" t="s">
        <v>110</v>
      </c>
      <c r="C17" s="636">
        <f t="shared" si="4"/>
        <v>0</v>
      </c>
      <c r="D17" s="614"/>
      <c r="E17" s="614"/>
      <c r="F17" s="614"/>
      <c r="G17" s="614"/>
      <c r="H17" s="614"/>
      <c r="I17" s="614"/>
      <c r="J17" s="614"/>
      <c r="K17" s="614"/>
      <c r="L17" s="598"/>
      <c r="M17" s="614"/>
      <c r="N17" s="614"/>
      <c r="O17" s="614"/>
      <c r="P17" s="614"/>
      <c r="Q17" s="614"/>
      <c r="R17" s="614"/>
      <c r="S17" s="614"/>
      <c r="T17" s="614"/>
      <c r="U17" s="614"/>
      <c r="V17" s="614"/>
      <c r="W17" s="614"/>
      <c r="X17" s="614"/>
      <c r="Y17" s="168" t="str">
        <f t="shared" si="1"/>
        <v>Đúng</v>
      </c>
      <c r="Z17" s="168" t="str">
        <f t="shared" si="2"/>
        <v>Đúng</v>
      </c>
      <c r="AA17" s="168" t="str">
        <f t="shared" si="3"/>
        <v>Đúng</v>
      </c>
    </row>
    <row r="18" spans="1:27" s="64" customFormat="1" ht="26.25" customHeight="1">
      <c r="A18" s="314"/>
      <c r="B18" s="249" t="s">
        <v>111</v>
      </c>
      <c r="C18" s="636">
        <f t="shared" si="4"/>
        <v>0</v>
      </c>
      <c r="D18" s="614"/>
      <c r="E18" s="614"/>
      <c r="F18" s="614"/>
      <c r="G18" s="614"/>
      <c r="H18" s="614"/>
      <c r="I18" s="614"/>
      <c r="J18" s="614"/>
      <c r="K18" s="614"/>
      <c r="L18" s="614"/>
      <c r="M18" s="614"/>
      <c r="N18" s="614"/>
      <c r="O18" s="614"/>
      <c r="P18" s="614"/>
      <c r="Q18" s="614"/>
      <c r="R18" s="614"/>
      <c r="S18" s="614"/>
      <c r="T18" s="614"/>
      <c r="U18" s="614"/>
      <c r="V18" s="614"/>
      <c r="W18" s="614"/>
      <c r="X18" s="614"/>
      <c r="Y18" s="168" t="str">
        <f t="shared" si="1"/>
        <v>Đúng</v>
      </c>
      <c r="Z18" s="168" t="str">
        <f t="shared" si="2"/>
        <v>Đúng</v>
      </c>
      <c r="AA18" s="168" t="str">
        <f t="shared" si="3"/>
        <v>Đúng</v>
      </c>
    </row>
    <row r="19" spans="1:27" s="64" customFormat="1" ht="26.25" customHeight="1">
      <c r="A19" s="314"/>
      <c r="B19" s="246" t="s">
        <v>311</v>
      </c>
      <c r="C19" s="636">
        <f t="shared" si="4"/>
        <v>0</v>
      </c>
      <c r="D19" s="614"/>
      <c r="E19" s="614"/>
      <c r="F19" s="614"/>
      <c r="G19" s="614"/>
      <c r="H19" s="614"/>
      <c r="I19" s="614"/>
      <c r="J19" s="614"/>
      <c r="K19" s="614"/>
      <c r="L19" s="614"/>
      <c r="M19" s="614"/>
      <c r="N19" s="614"/>
      <c r="O19" s="614"/>
      <c r="P19" s="614"/>
      <c r="Q19" s="614"/>
      <c r="R19" s="614"/>
      <c r="S19" s="614"/>
      <c r="T19" s="614"/>
      <c r="U19" s="614"/>
      <c r="V19" s="614"/>
      <c r="W19" s="614"/>
      <c r="X19" s="614"/>
      <c r="Y19" s="168" t="str">
        <f t="shared" si="1"/>
        <v>Đúng</v>
      </c>
      <c r="Z19" s="168" t="str">
        <f t="shared" si="2"/>
        <v>Đúng</v>
      </c>
      <c r="AA19" s="168" t="str">
        <f t="shared" si="3"/>
        <v>Đúng</v>
      </c>
    </row>
    <row r="20" spans="1:27" s="64" customFormat="1" ht="26.25" customHeight="1">
      <c r="A20" s="314"/>
      <c r="B20" s="256" t="s">
        <v>556</v>
      </c>
      <c r="C20" s="642">
        <f t="shared" si="4"/>
        <v>0</v>
      </c>
      <c r="D20" s="614"/>
      <c r="E20" s="614"/>
      <c r="F20" s="614"/>
      <c r="G20" s="614"/>
      <c r="H20" s="614"/>
      <c r="I20" s="614"/>
      <c r="J20" s="614"/>
      <c r="K20" s="614"/>
      <c r="L20" s="614"/>
      <c r="M20" s="614"/>
      <c r="N20" s="614"/>
      <c r="O20" s="614"/>
      <c r="P20" s="614"/>
      <c r="Q20" s="614"/>
      <c r="R20" s="614"/>
      <c r="S20" s="614"/>
      <c r="T20" s="614"/>
      <c r="U20" s="614"/>
      <c r="V20" s="614"/>
      <c r="W20" s="614"/>
      <c r="X20" s="614"/>
      <c r="Y20" s="168" t="str">
        <f t="shared" si="1"/>
        <v>Đúng</v>
      </c>
      <c r="Z20" s="168" t="str">
        <f t="shared" si="2"/>
        <v>Đúng</v>
      </c>
      <c r="AA20" s="168" t="str">
        <f t="shared" si="3"/>
        <v>Đúng</v>
      </c>
    </row>
    <row r="21" spans="1:27" s="64" customFormat="1" ht="24" customHeight="1">
      <c r="A21" s="161"/>
      <c r="B21" s="236" t="s">
        <v>154</v>
      </c>
      <c r="C21" s="643">
        <f>SUM(D21:L21)</f>
        <v>0</v>
      </c>
      <c r="D21" s="645"/>
      <c r="E21" s="645"/>
      <c r="F21" s="645"/>
      <c r="G21" s="645"/>
      <c r="H21" s="645"/>
      <c r="I21" s="645"/>
      <c r="J21" s="645"/>
      <c r="K21" s="645"/>
      <c r="L21" s="645"/>
      <c r="M21" s="644"/>
      <c r="N21" s="644"/>
      <c r="O21" s="644"/>
      <c r="P21" s="644"/>
      <c r="Q21" s="644"/>
      <c r="R21" s="644"/>
      <c r="S21" s="644"/>
      <c r="T21" s="644"/>
      <c r="U21" s="644"/>
      <c r="V21" s="644"/>
      <c r="W21" s="644"/>
      <c r="X21" s="644"/>
    </row>
    <row r="22" spans="1:27" s="67" customFormat="1" ht="21.75" customHeight="1">
      <c r="A22" s="65"/>
      <c r="B22" s="72"/>
      <c r="C22" s="647"/>
      <c r="D22" s="646"/>
      <c r="E22" s="646"/>
      <c r="F22" s="646"/>
      <c r="G22" s="646"/>
      <c r="H22" s="646"/>
      <c r="I22" s="646"/>
      <c r="J22" s="646"/>
      <c r="K22" s="646"/>
      <c r="L22" s="646"/>
      <c r="M22" s="646"/>
      <c r="N22" s="646"/>
      <c r="O22" s="646"/>
      <c r="P22" s="60"/>
      <c r="Q22" s="60"/>
      <c r="R22" s="60"/>
      <c r="S22" s="60"/>
    </row>
    <row r="23" spans="1:27" s="66" customFormat="1" ht="20.100000000000001" customHeight="1">
      <c r="A23" s="73"/>
      <c r="C23" s="168" t="str">
        <f>IF(C21&lt;=C7,"Đúng","Sai")</f>
        <v>Đúng</v>
      </c>
      <c r="D23" s="168" t="str">
        <f t="shared" ref="D23:L23" si="5">IF(D21&lt;=D7,"Đúng","Sai")</f>
        <v>Đúng</v>
      </c>
      <c r="E23" s="168" t="str">
        <f t="shared" si="5"/>
        <v>Đúng</v>
      </c>
      <c r="F23" s="168" t="str">
        <f t="shared" si="5"/>
        <v>Đúng</v>
      </c>
      <c r="G23" s="168" t="str">
        <f t="shared" si="5"/>
        <v>Đúng</v>
      </c>
      <c r="H23" s="168" t="str">
        <f t="shared" si="5"/>
        <v>Đúng</v>
      </c>
      <c r="I23" s="168" t="str">
        <f t="shared" si="5"/>
        <v>Đúng</v>
      </c>
      <c r="J23" s="168" t="str">
        <f t="shared" si="5"/>
        <v>Đúng</v>
      </c>
      <c r="K23" s="168" t="str">
        <f t="shared" si="5"/>
        <v>Đúng</v>
      </c>
      <c r="L23" s="168" t="str">
        <f t="shared" si="5"/>
        <v>Đúng</v>
      </c>
      <c r="O23" s="117"/>
      <c r="P23" s="118"/>
      <c r="Q23" s="118"/>
      <c r="R23" s="118"/>
      <c r="S23" s="118"/>
    </row>
    <row r="24" spans="1:27" s="14" customFormat="1" ht="11.25">
      <c r="A24" s="74"/>
      <c r="C24" s="69"/>
      <c r="O24" s="69"/>
      <c r="P24" s="116"/>
      <c r="Q24" s="116"/>
      <c r="R24" s="116"/>
      <c r="S24" s="116"/>
    </row>
    <row r="25" spans="1:27" s="14" customFormat="1" ht="11.25">
      <c r="A25" s="74"/>
      <c r="C25" s="69"/>
      <c r="O25" s="69"/>
      <c r="P25" s="69"/>
      <c r="Q25" s="69"/>
      <c r="R25" s="69"/>
      <c r="S25" s="69"/>
    </row>
  </sheetData>
  <sheetProtection sheet="1" formatCells="0" formatColumns="0" formatRows="0"/>
  <mergeCells count="27">
    <mergeCell ref="E4:E5"/>
    <mergeCell ref="P4:P5"/>
    <mergeCell ref="L4:L5"/>
    <mergeCell ref="M4:M5"/>
    <mergeCell ref="N4:N5"/>
    <mergeCell ref="O4:O5"/>
    <mergeCell ref="F4:F5"/>
    <mergeCell ref="G4:G5"/>
    <mergeCell ref="H4:H5"/>
    <mergeCell ref="I4:I5"/>
    <mergeCell ref="J4:J5"/>
    <mergeCell ref="V2:X2"/>
    <mergeCell ref="Q4:Q5"/>
    <mergeCell ref="K4:K5"/>
    <mergeCell ref="A1:U1"/>
    <mergeCell ref="V1:X1"/>
    <mergeCell ref="A2:L2"/>
    <mergeCell ref="A3:A5"/>
    <mergeCell ref="B3:B5"/>
    <mergeCell ref="C3:C5"/>
    <mergeCell ref="D3:L3"/>
    <mergeCell ref="M3:O3"/>
    <mergeCell ref="R4:R5"/>
    <mergeCell ref="S4:U4"/>
    <mergeCell ref="V4:X4"/>
    <mergeCell ref="P3:X3"/>
    <mergeCell ref="D4:D5"/>
  </mergeCells>
  <conditionalFormatting sqref="Y1:Y1048576 Z7:AA20">
    <cfRule type="cellIs" dxfId="40" priority="2" operator="equal">
      <formula>"Đúng"</formula>
    </cfRule>
  </conditionalFormatting>
  <conditionalFormatting sqref="C23:L23">
    <cfRule type="cellIs" dxfId="39" priority="1" operator="equal">
      <formula>"Đúng"</formula>
    </cfRule>
  </conditionalFormatting>
  <pageMargins left="0.43307086614173229" right="0.19685039370078741" top="0" bottom="0" header="0" footer="0"/>
  <pageSetup paperSize="9" scale="94" orientation="landscape" r:id="rId1"/>
</worksheet>
</file>

<file path=xl/worksheets/sheet13.xml><?xml version="1.0" encoding="utf-8"?>
<worksheet xmlns="http://schemas.openxmlformats.org/spreadsheetml/2006/main" xmlns:r="http://schemas.openxmlformats.org/officeDocument/2006/relationships">
  <sheetPr codeName="Sheet15">
    <tabColor rgb="FFFFFF00"/>
    <pageSetUpPr fitToPage="1"/>
  </sheetPr>
  <dimension ref="A1:U37"/>
  <sheetViews>
    <sheetView workbookViewId="0">
      <selection sqref="A1:S30"/>
    </sheetView>
  </sheetViews>
  <sheetFormatPr defaultColWidth="5.5703125" defaultRowHeight="15.75"/>
  <cols>
    <col min="1" max="1" width="4.5703125" style="24" customWidth="1"/>
    <col min="2" max="2" width="26.42578125" style="8" customWidth="1"/>
    <col min="3" max="3" width="7.42578125" style="21" customWidth="1"/>
    <col min="4" max="10" width="5.5703125" style="2" customWidth="1"/>
    <col min="11" max="11" width="8.42578125" style="2" customWidth="1"/>
    <col min="12" max="12" width="6.85546875" style="2" customWidth="1"/>
    <col min="13" max="13" width="6.140625" style="2" customWidth="1"/>
    <col min="14" max="19" width="5.5703125" style="2" customWidth="1"/>
    <col min="20" max="20" width="5.5703125" style="2"/>
    <col min="21" max="21" width="6.7109375" style="111" customWidth="1"/>
    <col min="22" max="252" width="5.5703125" style="2"/>
    <col min="253" max="253" width="4.5703125" style="2" customWidth="1"/>
    <col min="254" max="254" width="26.42578125" style="2" customWidth="1"/>
    <col min="255" max="255" width="7.42578125" style="2" customWidth="1"/>
    <col min="256" max="274" width="5.5703125" style="2" customWidth="1"/>
    <col min="275" max="508" width="5.5703125" style="2"/>
    <col min="509" max="509" width="4.5703125" style="2" customWidth="1"/>
    <col min="510" max="510" width="26.42578125" style="2" customWidth="1"/>
    <col min="511" max="511" width="7.42578125" style="2" customWidth="1"/>
    <col min="512" max="530" width="5.5703125" style="2" customWidth="1"/>
    <col min="531" max="764" width="5.5703125" style="2"/>
    <col min="765" max="765" width="4.5703125" style="2" customWidth="1"/>
    <col min="766" max="766" width="26.42578125" style="2" customWidth="1"/>
    <col min="767" max="767" width="7.42578125" style="2" customWidth="1"/>
    <col min="768" max="786" width="5.5703125" style="2" customWidth="1"/>
    <col min="787" max="1020" width="5.5703125" style="2"/>
    <col min="1021" max="1021" width="4.5703125" style="2" customWidth="1"/>
    <col min="1022" max="1022" width="26.42578125" style="2" customWidth="1"/>
    <col min="1023" max="1023" width="7.42578125" style="2" customWidth="1"/>
    <col min="1024" max="1042" width="5.5703125" style="2" customWidth="1"/>
    <col min="1043" max="1276" width="5.5703125" style="2"/>
    <col min="1277" max="1277" width="4.5703125" style="2" customWidth="1"/>
    <col min="1278" max="1278" width="26.42578125" style="2" customWidth="1"/>
    <col min="1279" max="1279" width="7.42578125" style="2" customWidth="1"/>
    <col min="1280" max="1298" width="5.5703125" style="2" customWidth="1"/>
    <col min="1299" max="1532" width="5.5703125" style="2"/>
    <col min="1533" max="1533" width="4.5703125" style="2" customWidth="1"/>
    <col min="1534" max="1534" width="26.42578125" style="2" customWidth="1"/>
    <col min="1535" max="1535" width="7.42578125" style="2" customWidth="1"/>
    <col min="1536" max="1554" width="5.5703125" style="2" customWidth="1"/>
    <col min="1555" max="1788" width="5.5703125" style="2"/>
    <col min="1789" max="1789" width="4.5703125" style="2" customWidth="1"/>
    <col min="1790" max="1790" width="26.42578125" style="2" customWidth="1"/>
    <col min="1791" max="1791" width="7.42578125" style="2" customWidth="1"/>
    <col min="1792" max="1810" width="5.5703125" style="2" customWidth="1"/>
    <col min="1811" max="2044" width="5.5703125" style="2"/>
    <col min="2045" max="2045" width="4.5703125" style="2" customWidth="1"/>
    <col min="2046" max="2046" width="26.42578125" style="2" customWidth="1"/>
    <col min="2047" max="2047" width="7.42578125" style="2" customWidth="1"/>
    <col min="2048" max="2066" width="5.5703125" style="2" customWidth="1"/>
    <col min="2067" max="2300" width="5.5703125" style="2"/>
    <col min="2301" max="2301" width="4.5703125" style="2" customWidth="1"/>
    <col min="2302" max="2302" width="26.42578125" style="2" customWidth="1"/>
    <col min="2303" max="2303" width="7.42578125" style="2" customWidth="1"/>
    <col min="2304" max="2322" width="5.5703125" style="2" customWidth="1"/>
    <col min="2323" max="2556" width="5.5703125" style="2"/>
    <col min="2557" max="2557" width="4.5703125" style="2" customWidth="1"/>
    <col min="2558" max="2558" width="26.42578125" style="2" customWidth="1"/>
    <col min="2559" max="2559" width="7.42578125" style="2" customWidth="1"/>
    <col min="2560" max="2578" width="5.5703125" style="2" customWidth="1"/>
    <col min="2579" max="2812" width="5.5703125" style="2"/>
    <col min="2813" max="2813" width="4.5703125" style="2" customWidth="1"/>
    <col min="2814" max="2814" width="26.42578125" style="2" customWidth="1"/>
    <col min="2815" max="2815" width="7.42578125" style="2" customWidth="1"/>
    <col min="2816" max="2834" width="5.5703125" style="2" customWidth="1"/>
    <col min="2835" max="3068" width="5.5703125" style="2"/>
    <col min="3069" max="3069" width="4.5703125" style="2" customWidth="1"/>
    <col min="3070" max="3070" width="26.42578125" style="2" customWidth="1"/>
    <col min="3071" max="3071" width="7.42578125" style="2" customWidth="1"/>
    <col min="3072" max="3090" width="5.5703125" style="2" customWidth="1"/>
    <col min="3091" max="3324" width="5.5703125" style="2"/>
    <col min="3325" max="3325" width="4.5703125" style="2" customWidth="1"/>
    <col min="3326" max="3326" width="26.42578125" style="2" customWidth="1"/>
    <col min="3327" max="3327" width="7.42578125" style="2" customWidth="1"/>
    <col min="3328" max="3346" width="5.5703125" style="2" customWidth="1"/>
    <col min="3347" max="3580" width="5.5703125" style="2"/>
    <col min="3581" max="3581" width="4.5703125" style="2" customWidth="1"/>
    <col min="3582" max="3582" width="26.42578125" style="2" customWidth="1"/>
    <col min="3583" max="3583" width="7.42578125" style="2" customWidth="1"/>
    <col min="3584" max="3602" width="5.5703125" style="2" customWidth="1"/>
    <col min="3603" max="3836" width="5.5703125" style="2"/>
    <col min="3837" max="3837" width="4.5703125" style="2" customWidth="1"/>
    <col min="3838" max="3838" width="26.42578125" style="2" customWidth="1"/>
    <col min="3839" max="3839" width="7.42578125" style="2" customWidth="1"/>
    <col min="3840" max="3858" width="5.5703125" style="2" customWidth="1"/>
    <col min="3859" max="4092" width="5.5703125" style="2"/>
    <col min="4093" max="4093" width="4.5703125" style="2" customWidth="1"/>
    <col min="4094" max="4094" width="26.42578125" style="2" customWidth="1"/>
    <col min="4095" max="4095" width="7.42578125" style="2" customWidth="1"/>
    <col min="4096" max="4114" width="5.5703125" style="2" customWidth="1"/>
    <col min="4115" max="4348" width="5.5703125" style="2"/>
    <col min="4349" max="4349" width="4.5703125" style="2" customWidth="1"/>
    <col min="4350" max="4350" width="26.42578125" style="2" customWidth="1"/>
    <col min="4351" max="4351" width="7.42578125" style="2" customWidth="1"/>
    <col min="4352" max="4370" width="5.5703125" style="2" customWidth="1"/>
    <col min="4371" max="4604" width="5.5703125" style="2"/>
    <col min="4605" max="4605" width="4.5703125" style="2" customWidth="1"/>
    <col min="4606" max="4606" width="26.42578125" style="2" customWidth="1"/>
    <col min="4607" max="4607" width="7.42578125" style="2" customWidth="1"/>
    <col min="4608" max="4626" width="5.5703125" style="2" customWidth="1"/>
    <col min="4627" max="4860" width="5.5703125" style="2"/>
    <col min="4861" max="4861" width="4.5703125" style="2" customWidth="1"/>
    <col min="4862" max="4862" width="26.42578125" style="2" customWidth="1"/>
    <col min="4863" max="4863" width="7.42578125" style="2" customWidth="1"/>
    <col min="4864" max="4882" width="5.5703125" style="2" customWidth="1"/>
    <col min="4883" max="5116" width="5.5703125" style="2"/>
    <col min="5117" max="5117" width="4.5703125" style="2" customWidth="1"/>
    <col min="5118" max="5118" width="26.42578125" style="2" customWidth="1"/>
    <col min="5119" max="5119" width="7.42578125" style="2" customWidth="1"/>
    <col min="5120" max="5138" width="5.5703125" style="2" customWidth="1"/>
    <col min="5139" max="5372" width="5.5703125" style="2"/>
    <col min="5373" max="5373" width="4.5703125" style="2" customWidth="1"/>
    <col min="5374" max="5374" width="26.42578125" style="2" customWidth="1"/>
    <col min="5375" max="5375" width="7.42578125" style="2" customWidth="1"/>
    <col min="5376" max="5394" width="5.5703125" style="2" customWidth="1"/>
    <col min="5395" max="5628" width="5.5703125" style="2"/>
    <col min="5629" max="5629" width="4.5703125" style="2" customWidth="1"/>
    <col min="5630" max="5630" width="26.42578125" style="2" customWidth="1"/>
    <col min="5631" max="5631" width="7.42578125" style="2" customWidth="1"/>
    <col min="5632" max="5650" width="5.5703125" style="2" customWidth="1"/>
    <col min="5651" max="5884" width="5.5703125" style="2"/>
    <col min="5885" max="5885" width="4.5703125" style="2" customWidth="1"/>
    <col min="5886" max="5886" width="26.42578125" style="2" customWidth="1"/>
    <col min="5887" max="5887" width="7.42578125" style="2" customWidth="1"/>
    <col min="5888" max="5906" width="5.5703125" style="2" customWidth="1"/>
    <col min="5907" max="6140" width="5.5703125" style="2"/>
    <col min="6141" max="6141" width="4.5703125" style="2" customWidth="1"/>
    <col min="6142" max="6142" width="26.42578125" style="2" customWidth="1"/>
    <col min="6143" max="6143" width="7.42578125" style="2" customWidth="1"/>
    <col min="6144" max="6162" width="5.5703125" style="2" customWidth="1"/>
    <col min="6163" max="6396" width="5.5703125" style="2"/>
    <col min="6397" max="6397" width="4.5703125" style="2" customWidth="1"/>
    <col min="6398" max="6398" width="26.42578125" style="2" customWidth="1"/>
    <col min="6399" max="6399" width="7.42578125" style="2" customWidth="1"/>
    <col min="6400" max="6418" width="5.5703125" style="2" customWidth="1"/>
    <col min="6419" max="6652" width="5.5703125" style="2"/>
    <col min="6653" max="6653" width="4.5703125" style="2" customWidth="1"/>
    <col min="6654" max="6654" width="26.42578125" style="2" customWidth="1"/>
    <col min="6655" max="6655" width="7.42578125" style="2" customWidth="1"/>
    <col min="6656" max="6674" width="5.5703125" style="2" customWidth="1"/>
    <col min="6675" max="6908" width="5.5703125" style="2"/>
    <col min="6909" max="6909" width="4.5703125" style="2" customWidth="1"/>
    <col min="6910" max="6910" width="26.42578125" style="2" customWidth="1"/>
    <col min="6911" max="6911" width="7.42578125" style="2" customWidth="1"/>
    <col min="6912" max="6930" width="5.5703125" style="2" customWidth="1"/>
    <col min="6931" max="7164" width="5.5703125" style="2"/>
    <col min="7165" max="7165" width="4.5703125" style="2" customWidth="1"/>
    <col min="7166" max="7166" width="26.42578125" style="2" customWidth="1"/>
    <col min="7167" max="7167" width="7.42578125" style="2" customWidth="1"/>
    <col min="7168" max="7186" width="5.5703125" style="2" customWidth="1"/>
    <col min="7187" max="7420" width="5.5703125" style="2"/>
    <col min="7421" max="7421" width="4.5703125" style="2" customWidth="1"/>
    <col min="7422" max="7422" width="26.42578125" style="2" customWidth="1"/>
    <col min="7423" max="7423" width="7.42578125" style="2" customWidth="1"/>
    <col min="7424" max="7442" width="5.5703125" style="2" customWidth="1"/>
    <col min="7443" max="7676" width="5.5703125" style="2"/>
    <col min="7677" max="7677" width="4.5703125" style="2" customWidth="1"/>
    <col min="7678" max="7678" width="26.42578125" style="2" customWidth="1"/>
    <col min="7679" max="7679" width="7.42578125" style="2" customWidth="1"/>
    <col min="7680" max="7698" width="5.5703125" style="2" customWidth="1"/>
    <col min="7699" max="7932" width="5.5703125" style="2"/>
    <col min="7933" max="7933" width="4.5703125" style="2" customWidth="1"/>
    <col min="7934" max="7934" width="26.42578125" style="2" customWidth="1"/>
    <col min="7935" max="7935" width="7.42578125" style="2" customWidth="1"/>
    <col min="7936" max="7954" width="5.5703125" style="2" customWidth="1"/>
    <col min="7955" max="8188" width="5.5703125" style="2"/>
    <col min="8189" max="8189" width="4.5703125" style="2" customWidth="1"/>
    <col min="8190" max="8190" width="26.42578125" style="2" customWidth="1"/>
    <col min="8191" max="8191" width="7.42578125" style="2" customWidth="1"/>
    <col min="8192" max="8210" width="5.5703125" style="2" customWidth="1"/>
    <col min="8211" max="8444" width="5.5703125" style="2"/>
    <col min="8445" max="8445" width="4.5703125" style="2" customWidth="1"/>
    <col min="8446" max="8446" width="26.42578125" style="2" customWidth="1"/>
    <col min="8447" max="8447" width="7.42578125" style="2" customWidth="1"/>
    <col min="8448" max="8466" width="5.5703125" style="2" customWidth="1"/>
    <col min="8467" max="8700" width="5.5703125" style="2"/>
    <col min="8701" max="8701" width="4.5703125" style="2" customWidth="1"/>
    <col min="8702" max="8702" width="26.42578125" style="2" customWidth="1"/>
    <col min="8703" max="8703" width="7.42578125" style="2" customWidth="1"/>
    <col min="8704" max="8722" width="5.5703125" style="2" customWidth="1"/>
    <col min="8723" max="8956" width="5.5703125" style="2"/>
    <col min="8957" max="8957" width="4.5703125" style="2" customWidth="1"/>
    <col min="8958" max="8958" width="26.42578125" style="2" customWidth="1"/>
    <col min="8959" max="8959" width="7.42578125" style="2" customWidth="1"/>
    <col min="8960" max="8978" width="5.5703125" style="2" customWidth="1"/>
    <col min="8979" max="9212" width="5.5703125" style="2"/>
    <col min="9213" max="9213" width="4.5703125" style="2" customWidth="1"/>
    <col min="9214" max="9214" width="26.42578125" style="2" customWidth="1"/>
    <col min="9215" max="9215" width="7.42578125" style="2" customWidth="1"/>
    <col min="9216" max="9234" width="5.5703125" style="2" customWidth="1"/>
    <col min="9235" max="9468" width="5.5703125" style="2"/>
    <col min="9469" max="9469" width="4.5703125" style="2" customWidth="1"/>
    <col min="9470" max="9470" width="26.42578125" style="2" customWidth="1"/>
    <col min="9471" max="9471" width="7.42578125" style="2" customWidth="1"/>
    <col min="9472" max="9490" width="5.5703125" style="2" customWidth="1"/>
    <col min="9491" max="9724" width="5.5703125" style="2"/>
    <col min="9725" max="9725" width="4.5703125" style="2" customWidth="1"/>
    <col min="9726" max="9726" width="26.42578125" style="2" customWidth="1"/>
    <col min="9727" max="9727" width="7.42578125" style="2" customWidth="1"/>
    <col min="9728" max="9746" width="5.5703125" style="2" customWidth="1"/>
    <col min="9747" max="9980" width="5.5703125" style="2"/>
    <col min="9981" max="9981" width="4.5703125" style="2" customWidth="1"/>
    <col min="9982" max="9982" width="26.42578125" style="2" customWidth="1"/>
    <col min="9983" max="9983" width="7.42578125" style="2" customWidth="1"/>
    <col min="9984" max="10002" width="5.5703125" style="2" customWidth="1"/>
    <col min="10003" max="10236" width="5.5703125" style="2"/>
    <col min="10237" max="10237" width="4.5703125" style="2" customWidth="1"/>
    <col min="10238" max="10238" width="26.42578125" style="2" customWidth="1"/>
    <col min="10239" max="10239" width="7.42578125" style="2" customWidth="1"/>
    <col min="10240" max="10258" width="5.5703125" style="2" customWidth="1"/>
    <col min="10259" max="10492" width="5.5703125" style="2"/>
    <col min="10493" max="10493" width="4.5703125" style="2" customWidth="1"/>
    <col min="10494" max="10494" width="26.42578125" style="2" customWidth="1"/>
    <col min="10495" max="10495" width="7.42578125" style="2" customWidth="1"/>
    <col min="10496" max="10514" width="5.5703125" style="2" customWidth="1"/>
    <col min="10515" max="10748" width="5.5703125" style="2"/>
    <col min="10749" max="10749" width="4.5703125" style="2" customWidth="1"/>
    <col min="10750" max="10750" width="26.42578125" style="2" customWidth="1"/>
    <col min="10751" max="10751" width="7.42578125" style="2" customWidth="1"/>
    <col min="10752" max="10770" width="5.5703125" style="2" customWidth="1"/>
    <col min="10771" max="11004" width="5.5703125" style="2"/>
    <col min="11005" max="11005" width="4.5703125" style="2" customWidth="1"/>
    <col min="11006" max="11006" width="26.42578125" style="2" customWidth="1"/>
    <col min="11007" max="11007" width="7.42578125" style="2" customWidth="1"/>
    <col min="11008" max="11026" width="5.5703125" style="2" customWidth="1"/>
    <col min="11027" max="11260" width="5.5703125" style="2"/>
    <col min="11261" max="11261" width="4.5703125" style="2" customWidth="1"/>
    <col min="11262" max="11262" width="26.42578125" style="2" customWidth="1"/>
    <col min="11263" max="11263" width="7.42578125" style="2" customWidth="1"/>
    <col min="11264" max="11282" width="5.5703125" style="2" customWidth="1"/>
    <col min="11283" max="11516" width="5.5703125" style="2"/>
    <col min="11517" max="11517" width="4.5703125" style="2" customWidth="1"/>
    <col min="11518" max="11518" width="26.42578125" style="2" customWidth="1"/>
    <col min="11519" max="11519" width="7.42578125" style="2" customWidth="1"/>
    <col min="11520" max="11538" width="5.5703125" style="2" customWidth="1"/>
    <col min="11539" max="11772" width="5.5703125" style="2"/>
    <col min="11773" max="11773" width="4.5703125" style="2" customWidth="1"/>
    <col min="11774" max="11774" width="26.42578125" style="2" customWidth="1"/>
    <col min="11775" max="11775" width="7.42578125" style="2" customWidth="1"/>
    <col min="11776" max="11794" width="5.5703125" style="2" customWidth="1"/>
    <col min="11795" max="12028" width="5.5703125" style="2"/>
    <col min="12029" max="12029" width="4.5703125" style="2" customWidth="1"/>
    <col min="12030" max="12030" width="26.42578125" style="2" customWidth="1"/>
    <col min="12031" max="12031" width="7.42578125" style="2" customWidth="1"/>
    <col min="12032" max="12050" width="5.5703125" style="2" customWidth="1"/>
    <col min="12051" max="12284" width="5.5703125" style="2"/>
    <col min="12285" max="12285" width="4.5703125" style="2" customWidth="1"/>
    <col min="12286" max="12286" width="26.42578125" style="2" customWidth="1"/>
    <col min="12287" max="12287" width="7.42578125" style="2" customWidth="1"/>
    <col min="12288" max="12306" width="5.5703125" style="2" customWidth="1"/>
    <col min="12307" max="12540" width="5.5703125" style="2"/>
    <col min="12541" max="12541" width="4.5703125" style="2" customWidth="1"/>
    <col min="12542" max="12542" width="26.42578125" style="2" customWidth="1"/>
    <col min="12543" max="12543" width="7.42578125" style="2" customWidth="1"/>
    <col min="12544" max="12562" width="5.5703125" style="2" customWidth="1"/>
    <col min="12563" max="12796" width="5.5703125" style="2"/>
    <col min="12797" max="12797" width="4.5703125" style="2" customWidth="1"/>
    <col min="12798" max="12798" width="26.42578125" style="2" customWidth="1"/>
    <col min="12799" max="12799" width="7.42578125" style="2" customWidth="1"/>
    <col min="12800" max="12818" width="5.5703125" style="2" customWidth="1"/>
    <col min="12819" max="13052" width="5.5703125" style="2"/>
    <col min="13053" max="13053" width="4.5703125" style="2" customWidth="1"/>
    <col min="13054" max="13054" width="26.42578125" style="2" customWidth="1"/>
    <col min="13055" max="13055" width="7.42578125" style="2" customWidth="1"/>
    <col min="13056" max="13074" width="5.5703125" style="2" customWidth="1"/>
    <col min="13075" max="13308" width="5.5703125" style="2"/>
    <col min="13309" max="13309" width="4.5703125" style="2" customWidth="1"/>
    <col min="13310" max="13310" width="26.42578125" style="2" customWidth="1"/>
    <col min="13311" max="13311" width="7.42578125" style="2" customWidth="1"/>
    <col min="13312" max="13330" width="5.5703125" style="2" customWidth="1"/>
    <col min="13331" max="13564" width="5.5703125" style="2"/>
    <col min="13565" max="13565" width="4.5703125" style="2" customWidth="1"/>
    <col min="13566" max="13566" width="26.42578125" style="2" customWidth="1"/>
    <col min="13567" max="13567" width="7.42578125" style="2" customWidth="1"/>
    <col min="13568" max="13586" width="5.5703125" style="2" customWidth="1"/>
    <col min="13587" max="13820" width="5.5703125" style="2"/>
    <col min="13821" max="13821" width="4.5703125" style="2" customWidth="1"/>
    <col min="13822" max="13822" width="26.42578125" style="2" customWidth="1"/>
    <col min="13823" max="13823" width="7.42578125" style="2" customWidth="1"/>
    <col min="13824" max="13842" width="5.5703125" style="2" customWidth="1"/>
    <col min="13843" max="14076" width="5.5703125" style="2"/>
    <col min="14077" max="14077" width="4.5703125" style="2" customWidth="1"/>
    <col min="14078" max="14078" width="26.42578125" style="2" customWidth="1"/>
    <col min="14079" max="14079" width="7.42578125" style="2" customWidth="1"/>
    <col min="14080" max="14098" width="5.5703125" style="2" customWidth="1"/>
    <col min="14099" max="14332" width="5.5703125" style="2"/>
    <col min="14333" max="14333" width="4.5703125" style="2" customWidth="1"/>
    <col min="14334" max="14334" width="26.42578125" style="2" customWidth="1"/>
    <col min="14335" max="14335" width="7.42578125" style="2" customWidth="1"/>
    <col min="14336" max="14354" width="5.5703125" style="2" customWidth="1"/>
    <col min="14355" max="14588" width="5.5703125" style="2"/>
    <col min="14589" max="14589" width="4.5703125" style="2" customWidth="1"/>
    <col min="14590" max="14590" width="26.42578125" style="2" customWidth="1"/>
    <col min="14591" max="14591" width="7.42578125" style="2" customWidth="1"/>
    <col min="14592" max="14610" width="5.5703125" style="2" customWidth="1"/>
    <col min="14611" max="14844" width="5.5703125" style="2"/>
    <col min="14845" max="14845" width="4.5703125" style="2" customWidth="1"/>
    <col min="14846" max="14846" width="26.42578125" style="2" customWidth="1"/>
    <col min="14847" max="14847" width="7.42578125" style="2" customWidth="1"/>
    <col min="14848" max="14866" width="5.5703125" style="2" customWidth="1"/>
    <col min="14867" max="15100" width="5.5703125" style="2"/>
    <col min="15101" max="15101" width="4.5703125" style="2" customWidth="1"/>
    <col min="15102" max="15102" width="26.42578125" style="2" customWidth="1"/>
    <col min="15103" max="15103" width="7.42578125" style="2" customWidth="1"/>
    <col min="15104" max="15122" width="5.5703125" style="2" customWidth="1"/>
    <col min="15123" max="15356" width="5.5703125" style="2"/>
    <col min="15357" max="15357" width="4.5703125" style="2" customWidth="1"/>
    <col min="15358" max="15358" width="26.42578125" style="2" customWidth="1"/>
    <col min="15359" max="15359" width="7.42578125" style="2" customWidth="1"/>
    <col min="15360" max="15378" width="5.5703125" style="2" customWidth="1"/>
    <col min="15379" max="15612" width="5.5703125" style="2"/>
    <col min="15613" max="15613" width="4.5703125" style="2" customWidth="1"/>
    <col min="15614" max="15614" width="26.42578125" style="2" customWidth="1"/>
    <col min="15615" max="15615" width="7.42578125" style="2" customWidth="1"/>
    <col min="15616" max="15634" width="5.5703125" style="2" customWidth="1"/>
    <col min="15635" max="15868" width="5.5703125" style="2"/>
    <col min="15869" max="15869" width="4.5703125" style="2" customWidth="1"/>
    <col min="15870" max="15870" width="26.42578125" style="2" customWidth="1"/>
    <col min="15871" max="15871" width="7.42578125" style="2" customWidth="1"/>
    <col min="15872" max="15890" width="5.5703125" style="2" customWidth="1"/>
    <col min="15891" max="16124" width="5.5703125" style="2"/>
    <col min="16125" max="16125" width="4.5703125" style="2" customWidth="1"/>
    <col min="16126" max="16126" width="26.42578125" style="2" customWidth="1"/>
    <col min="16127" max="16127" width="7.42578125" style="2" customWidth="1"/>
    <col min="16128" max="16146" width="5.5703125" style="2" customWidth="1"/>
    <col min="16147" max="16384" width="5.5703125" style="2"/>
  </cols>
  <sheetData>
    <row r="1" spans="1:21" s="75" customFormat="1" ht="30.75" customHeight="1">
      <c r="A1" s="1003" t="s">
        <v>364</v>
      </c>
      <c r="B1" s="1003"/>
      <c r="C1" s="1003"/>
      <c r="D1" s="1003"/>
      <c r="E1" s="1003"/>
      <c r="F1" s="1003"/>
      <c r="G1" s="1003"/>
      <c r="H1" s="1003"/>
      <c r="I1" s="1003"/>
      <c r="J1" s="1003"/>
      <c r="K1" s="1003"/>
      <c r="L1" s="1003"/>
      <c r="M1" s="1003"/>
      <c r="N1" s="1003"/>
      <c r="O1" s="1003"/>
      <c r="P1" s="1003"/>
      <c r="Q1" s="237"/>
      <c r="R1" s="1005" t="s">
        <v>181</v>
      </c>
      <c r="S1" s="1006"/>
      <c r="U1" s="423"/>
    </row>
    <row r="2" spans="1:21" s="76" customFormat="1" ht="22.5" customHeight="1">
      <c r="A2" s="210"/>
      <c r="B2" s="305"/>
      <c r="C2" s="306"/>
      <c r="D2" s="306"/>
      <c r="E2" s="306"/>
      <c r="F2" s="306"/>
      <c r="G2" s="306"/>
      <c r="H2" s="306"/>
      <c r="I2" s="306"/>
      <c r="J2" s="306"/>
      <c r="K2" s="306"/>
      <c r="L2" s="306"/>
      <c r="M2" s="306"/>
      <c r="N2" s="306"/>
      <c r="O2" s="306"/>
      <c r="P2" s="306"/>
      <c r="Q2" s="1056"/>
      <c r="R2" s="1056"/>
      <c r="S2" s="1056"/>
      <c r="U2" s="111"/>
    </row>
    <row r="3" spans="1:21" ht="20.100000000000001" customHeight="1">
      <c r="A3" s="1071" t="s">
        <v>295</v>
      </c>
      <c r="B3" s="1071" t="s">
        <v>2</v>
      </c>
      <c r="C3" s="1075" t="s">
        <v>166</v>
      </c>
      <c r="D3" s="1077" t="s">
        <v>4</v>
      </c>
      <c r="E3" s="1078"/>
      <c r="F3" s="1078"/>
      <c r="G3" s="1078"/>
      <c r="H3" s="1070" t="s">
        <v>167</v>
      </c>
      <c r="I3" s="1070"/>
      <c r="J3" s="1070"/>
      <c r="K3" s="1070"/>
      <c r="L3" s="1070"/>
      <c r="M3" s="1070"/>
      <c r="N3" s="1070"/>
      <c r="O3" s="1070"/>
      <c r="P3" s="1070"/>
      <c r="Q3" s="1070" t="s">
        <v>6</v>
      </c>
      <c r="R3" s="1070"/>
      <c r="S3" s="1070"/>
    </row>
    <row r="4" spans="1:21" ht="20.100000000000001" customHeight="1">
      <c r="A4" s="1121"/>
      <c r="B4" s="1121"/>
      <c r="C4" s="1109"/>
      <c r="D4" s="1053" t="s">
        <v>147</v>
      </c>
      <c r="E4" s="1053" t="s">
        <v>150</v>
      </c>
      <c r="F4" s="1053" t="s">
        <v>557</v>
      </c>
      <c r="G4" s="1053" t="s">
        <v>169</v>
      </c>
      <c r="H4" s="1034" t="s">
        <v>88</v>
      </c>
      <c r="I4" s="1034" t="s">
        <v>19</v>
      </c>
      <c r="J4" s="1034" t="s">
        <v>448</v>
      </c>
      <c r="K4" s="1034" t="s">
        <v>67</v>
      </c>
      <c r="L4" s="1034" t="s">
        <v>360</v>
      </c>
      <c r="M4" s="1034" t="s">
        <v>432</v>
      </c>
      <c r="N4" s="1034" t="s">
        <v>89</v>
      </c>
      <c r="O4" s="1034" t="s">
        <v>558</v>
      </c>
      <c r="P4" s="1034" t="s">
        <v>15</v>
      </c>
      <c r="Q4" s="1034" t="s">
        <v>42</v>
      </c>
      <c r="R4" s="1148" t="s">
        <v>18</v>
      </c>
      <c r="S4" s="1149"/>
    </row>
    <row r="5" spans="1:21" s="26" customFormat="1" ht="85.5" customHeight="1">
      <c r="A5" s="1072"/>
      <c r="B5" s="1072"/>
      <c r="C5" s="1076"/>
      <c r="D5" s="1053"/>
      <c r="E5" s="1053"/>
      <c r="F5" s="1053"/>
      <c r="G5" s="1053"/>
      <c r="H5" s="1035"/>
      <c r="I5" s="1035"/>
      <c r="J5" s="1035"/>
      <c r="K5" s="1035"/>
      <c r="L5" s="1035"/>
      <c r="M5" s="1035"/>
      <c r="N5" s="1035"/>
      <c r="O5" s="1035"/>
      <c r="P5" s="1035"/>
      <c r="Q5" s="1035"/>
      <c r="R5" s="257" t="s">
        <v>20</v>
      </c>
      <c r="S5" s="257" t="s">
        <v>21</v>
      </c>
      <c r="T5" s="461"/>
      <c r="U5" s="479"/>
    </row>
    <row r="6" spans="1:21" s="36" customFormat="1" ht="1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U6" s="424"/>
    </row>
    <row r="7" spans="1:21" s="5" customFormat="1" ht="15" customHeight="1">
      <c r="A7" s="208" t="s">
        <v>22</v>
      </c>
      <c r="B7" s="307" t="s">
        <v>412</v>
      </c>
      <c r="C7" s="587">
        <f>SUM(C8:C11)</f>
        <v>0</v>
      </c>
      <c r="D7" s="587">
        <f t="shared" ref="D7:P7" si="0">SUM(D8:D11)</f>
        <v>0</v>
      </c>
      <c r="E7" s="587">
        <f t="shared" si="0"/>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ref="Q7" si="1">SUM(Q8:Q11)</f>
        <v>0</v>
      </c>
      <c r="R7" s="587">
        <f t="shared" ref="R7:S7" si="2">SUM(R8:R11)</f>
        <v>0</v>
      </c>
      <c r="S7" s="587">
        <f t="shared" si="2"/>
        <v>0</v>
      </c>
      <c r="T7" s="138" t="str">
        <f>IF(AND(H7&lt;=C7,I7&lt;=C7,J7&lt;=C7,K7&lt;=C7,L7&lt;=C7,M7&lt;=C7,N7&lt;=C7,O7&lt;=C7,P7&lt;=C7),"Đúng","Sai")</f>
        <v>Đúng</v>
      </c>
      <c r="U7" s="138" t="str">
        <f>IF(AND(S7&lt;=R7,R7&lt;=Q7,Q7&lt;=C7),"Đúng","Sai")</f>
        <v>Đúng</v>
      </c>
    </row>
    <row r="8" spans="1:21" s="5" customFormat="1" ht="15" customHeight="1">
      <c r="A8" s="248"/>
      <c r="B8" s="308" t="s">
        <v>144</v>
      </c>
      <c r="C8" s="650">
        <f>SUM(D8:G8)</f>
        <v>0</v>
      </c>
      <c r="D8" s="591"/>
      <c r="E8" s="593"/>
      <c r="F8" s="593"/>
      <c r="G8" s="593"/>
      <c r="H8" s="591"/>
      <c r="I8" s="591"/>
      <c r="J8" s="591"/>
      <c r="K8" s="591"/>
      <c r="L8" s="591"/>
      <c r="M8" s="591"/>
      <c r="N8" s="591"/>
      <c r="O8" s="591"/>
      <c r="P8" s="591"/>
      <c r="Q8" s="591"/>
      <c r="R8" s="591"/>
      <c r="S8" s="591"/>
      <c r="T8" s="138" t="str">
        <f t="shared" ref="T8:T30" si="3">IF(AND(H8&lt;=C8,I8&lt;=C8,J8&lt;=C8,K8&lt;=C8,L8&lt;=C8,M8&lt;=C8,N8&lt;=C8,O8&lt;=C8,P8&lt;=C8),"Đúng","Sai")</f>
        <v>Đúng</v>
      </c>
      <c r="U8" s="138" t="str">
        <f t="shared" ref="U8:U26" si="4">IF(AND(S8&lt;=R8,R8&lt;=Q8,Q8&lt;=C8),"Đúng","Sai")</f>
        <v>Đúng</v>
      </c>
    </row>
    <row r="9" spans="1:21" s="5" customFormat="1" ht="15" customHeight="1">
      <c r="A9" s="204"/>
      <c r="B9" s="201" t="s">
        <v>24</v>
      </c>
      <c r="C9" s="650">
        <f>SUM(D9:G9)</f>
        <v>0</v>
      </c>
      <c r="D9" s="592"/>
      <c r="E9" s="592"/>
      <c r="F9" s="593"/>
      <c r="G9" s="593"/>
      <c r="H9" s="592"/>
      <c r="I9" s="592"/>
      <c r="J9" s="592"/>
      <c r="K9" s="592"/>
      <c r="L9" s="592"/>
      <c r="M9" s="592"/>
      <c r="N9" s="592"/>
      <c r="O9" s="592"/>
      <c r="P9" s="592"/>
      <c r="Q9" s="592"/>
      <c r="R9" s="592"/>
      <c r="S9" s="592"/>
      <c r="T9" s="138" t="str">
        <f t="shared" si="3"/>
        <v>Đúng</v>
      </c>
      <c r="U9" s="138" t="str">
        <f t="shared" si="4"/>
        <v>Đúng</v>
      </c>
    </row>
    <row r="10" spans="1:21" s="5" customFormat="1" ht="15" customHeight="1">
      <c r="A10" s="245"/>
      <c r="B10" s="267" t="s">
        <v>25</v>
      </c>
      <c r="C10" s="650">
        <f>SUM(D10:G10)</f>
        <v>0</v>
      </c>
      <c r="D10" s="601"/>
      <c r="E10" s="601"/>
      <c r="F10" s="601"/>
      <c r="G10" s="593"/>
      <c r="H10" s="592"/>
      <c r="I10" s="592"/>
      <c r="J10" s="592"/>
      <c r="K10" s="592"/>
      <c r="L10" s="592"/>
      <c r="M10" s="592"/>
      <c r="N10" s="592"/>
      <c r="O10" s="592"/>
      <c r="P10" s="592"/>
      <c r="Q10" s="592"/>
      <c r="R10" s="592"/>
      <c r="S10" s="592"/>
      <c r="T10" s="138" t="str">
        <f t="shared" si="3"/>
        <v>Đúng</v>
      </c>
      <c r="U10" s="138" t="str">
        <f t="shared" si="4"/>
        <v>Đúng</v>
      </c>
    </row>
    <row r="11" spans="1:21" s="5" customFormat="1" ht="15" customHeight="1">
      <c r="A11" s="253"/>
      <c r="B11" s="256" t="s">
        <v>26</v>
      </c>
      <c r="C11" s="650">
        <f>SUM(D11:G11)</f>
        <v>0</v>
      </c>
      <c r="D11" s="600"/>
      <c r="E11" s="600"/>
      <c r="F11" s="600"/>
      <c r="G11" s="600"/>
      <c r="H11" s="596"/>
      <c r="I11" s="596"/>
      <c r="J11" s="596"/>
      <c r="K11" s="594"/>
      <c r="L11" s="596"/>
      <c r="M11" s="594"/>
      <c r="N11" s="596"/>
      <c r="O11" s="596"/>
      <c r="P11" s="596"/>
      <c r="Q11" s="596"/>
      <c r="R11" s="594"/>
      <c r="S11" s="594"/>
      <c r="T11" s="138" t="str">
        <f t="shared" si="3"/>
        <v>Đúng</v>
      </c>
      <c r="U11" s="138" t="str">
        <f t="shared" si="4"/>
        <v>Đúng</v>
      </c>
    </row>
    <row r="12" spans="1:21" s="5" customFormat="1" ht="15" customHeight="1">
      <c r="A12" s="309" t="s">
        <v>27</v>
      </c>
      <c r="B12" s="310" t="s">
        <v>28</v>
      </c>
      <c r="C12" s="587">
        <f t="shared" ref="C12:P12" si="5">SUM(C13:C18)</f>
        <v>0</v>
      </c>
      <c r="D12" s="587">
        <f t="shared" si="5"/>
        <v>0</v>
      </c>
      <c r="E12" s="587">
        <f t="shared" si="5"/>
        <v>0</v>
      </c>
      <c r="F12" s="587">
        <f t="shared" si="5"/>
        <v>0</v>
      </c>
      <c r="G12" s="587">
        <f t="shared" si="5"/>
        <v>0</v>
      </c>
      <c r="H12" s="587">
        <f t="shared" si="5"/>
        <v>0</v>
      </c>
      <c r="I12" s="587">
        <f t="shared" si="5"/>
        <v>0</v>
      </c>
      <c r="J12" s="587">
        <f t="shared" si="5"/>
        <v>0</v>
      </c>
      <c r="K12" s="587">
        <f t="shared" si="5"/>
        <v>0</v>
      </c>
      <c r="L12" s="587">
        <f t="shared" si="5"/>
        <v>0</v>
      </c>
      <c r="M12" s="587">
        <f t="shared" si="5"/>
        <v>0</v>
      </c>
      <c r="N12" s="587">
        <f t="shared" si="5"/>
        <v>0</v>
      </c>
      <c r="O12" s="587">
        <f t="shared" si="5"/>
        <v>0</v>
      </c>
      <c r="P12" s="587">
        <f t="shared" si="5"/>
        <v>0</v>
      </c>
      <c r="Q12" s="587">
        <f t="shared" ref="Q12" si="6">SUM(Q13:Q18)</f>
        <v>0</v>
      </c>
      <c r="R12" s="587">
        <f t="shared" ref="R12:S12" si="7">SUM(R13:R18)</f>
        <v>0</v>
      </c>
      <c r="S12" s="587">
        <f t="shared" si="7"/>
        <v>0</v>
      </c>
      <c r="T12" s="138" t="str">
        <f t="shared" si="3"/>
        <v>Đúng</v>
      </c>
      <c r="U12" s="138" t="str">
        <f t="shared" si="4"/>
        <v>Đúng</v>
      </c>
    </row>
    <row r="13" spans="1:21" s="5" customFormat="1" ht="15" customHeight="1">
      <c r="A13" s="248"/>
      <c r="B13" s="308" t="s">
        <v>93</v>
      </c>
      <c r="C13" s="650">
        <f t="shared" ref="C13:C18" si="8">SUM(D13:G13)</f>
        <v>0</v>
      </c>
      <c r="D13" s="651"/>
      <c r="E13" s="593"/>
      <c r="F13" s="593"/>
      <c r="G13" s="593"/>
      <c r="H13" s="591"/>
      <c r="I13" s="651"/>
      <c r="J13" s="651"/>
      <c r="K13" s="651"/>
      <c r="L13" s="651"/>
      <c r="M13" s="651"/>
      <c r="N13" s="651"/>
      <c r="O13" s="651"/>
      <c r="P13" s="651"/>
      <c r="Q13" s="651"/>
      <c r="R13" s="651"/>
      <c r="S13" s="651"/>
      <c r="T13" s="138" t="str">
        <f t="shared" si="3"/>
        <v>Đúng</v>
      </c>
      <c r="U13" s="138" t="str">
        <f t="shared" si="4"/>
        <v>Đúng</v>
      </c>
    </row>
    <row r="14" spans="1:21" s="5" customFormat="1" ht="15" customHeight="1">
      <c r="A14" s="204"/>
      <c r="B14" s="201" t="s">
        <v>171</v>
      </c>
      <c r="C14" s="650">
        <f t="shared" si="8"/>
        <v>0</v>
      </c>
      <c r="D14" s="592"/>
      <c r="E14" s="592"/>
      <c r="F14" s="593"/>
      <c r="G14" s="593"/>
      <c r="H14" s="592"/>
      <c r="I14" s="592"/>
      <c r="J14" s="592"/>
      <c r="K14" s="592"/>
      <c r="L14" s="592"/>
      <c r="M14" s="592"/>
      <c r="N14" s="592"/>
      <c r="O14" s="592"/>
      <c r="P14" s="592"/>
      <c r="Q14" s="592"/>
      <c r="R14" s="592"/>
      <c r="S14" s="592"/>
      <c r="T14" s="138" t="str">
        <f t="shared" si="3"/>
        <v>Đúng</v>
      </c>
      <c r="U14" s="138" t="str">
        <f t="shared" si="4"/>
        <v>Đúng</v>
      </c>
    </row>
    <row r="15" spans="1:21" s="5" customFormat="1" ht="15" customHeight="1">
      <c r="A15" s="245"/>
      <c r="B15" s="267" t="s">
        <v>172</v>
      </c>
      <c r="C15" s="650">
        <f t="shared" si="8"/>
        <v>0</v>
      </c>
      <c r="D15" s="651"/>
      <c r="E15" s="592"/>
      <c r="F15" s="592"/>
      <c r="G15" s="593"/>
      <c r="H15" s="592"/>
      <c r="I15" s="592"/>
      <c r="J15" s="592"/>
      <c r="K15" s="592"/>
      <c r="L15" s="592"/>
      <c r="M15" s="592"/>
      <c r="N15" s="592"/>
      <c r="O15" s="592"/>
      <c r="P15" s="592"/>
      <c r="Q15" s="592"/>
      <c r="R15" s="592"/>
      <c r="S15" s="592"/>
      <c r="T15" s="138" t="str">
        <f t="shared" si="3"/>
        <v>Đúng</v>
      </c>
      <c r="U15" s="138" t="str">
        <f t="shared" si="4"/>
        <v>Đúng</v>
      </c>
    </row>
    <row r="16" spans="1:21" s="5" customFormat="1" ht="15" customHeight="1">
      <c r="A16" s="204"/>
      <c r="B16" s="201" t="s">
        <v>113</v>
      </c>
      <c r="C16" s="650">
        <f t="shared" si="8"/>
        <v>0</v>
      </c>
      <c r="D16" s="592"/>
      <c r="E16" s="592"/>
      <c r="F16" s="592"/>
      <c r="G16" s="592"/>
      <c r="H16" s="592"/>
      <c r="I16" s="592"/>
      <c r="J16" s="592"/>
      <c r="K16" s="592"/>
      <c r="L16" s="592"/>
      <c r="M16" s="592"/>
      <c r="N16" s="592"/>
      <c r="O16" s="592"/>
      <c r="P16" s="592"/>
      <c r="Q16" s="592"/>
      <c r="R16" s="592"/>
      <c r="S16" s="592"/>
      <c r="T16" s="138" t="str">
        <f t="shared" si="3"/>
        <v>Đúng</v>
      </c>
      <c r="U16" s="138" t="str">
        <f t="shared" si="4"/>
        <v>Đúng</v>
      </c>
    </row>
    <row r="17" spans="1:21" s="5" customFormat="1" ht="15" customHeight="1">
      <c r="A17" s="204"/>
      <c r="B17" s="201" t="s">
        <v>426</v>
      </c>
      <c r="C17" s="622">
        <f t="shared" si="8"/>
        <v>0</v>
      </c>
      <c r="D17" s="592"/>
      <c r="E17" s="592"/>
      <c r="F17" s="592"/>
      <c r="G17" s="592"/>
      <c r="H17" s="592"/>
      <c r="I17" s="592"/>
      <c r="J17" s="592"/>
      <c r="K17" s="592"/>
      <c r="L17" s="592"/>
      <c r="M17" s="592"/>
      <c r="N17" s="592"/>
      <c r="O17" s="592"/>
      <c r="P17" s="592"/>
      <c r="Q17" s="592"/>
      <c r="R17" s="592"/>
      <c r="S17" s="592"/>
      <c r="T17" s="138" t="str">
        <f t="shared" si="3"/>
        <v>Đúng</v>
      </c>
      <c r="U17" s="138" t="str">
        <f t="shared" si="4"/>
        <v>Đúng</v>
      </c>
    </row>
    <row r="18" spans="1:21" s="5" customFormat="1" ht="15" customHeight="1">
      <c r="A18" s="253"/>
      <c r="B18" s="256" t="s">
        <v>112</v>
      </c>
      <c r="C18" s="628">
        <f t="shared" si="8"/>
        <v>0</v>
      </c>
      <c r="D18" s="600"/>
      <c r="E18" s="600"/>
      <c r="F18" s="600"/>
      <c r="G18" s="600"/>
      <c r="H18" s="600"/>
      <c r="I18" s="600"/>
      <c r="J18" s="600"/>
      <c r="K18" s="600"/>
      <c r="L18" s="600"/>
      <c r="M18" s="600"/>
      <c r="N18" s="600"/>
      <c r="O18" s="600"/>
      <c r="P18" s="600"/>
      <c r="Q18" s="600"/>
      <c r="R18" s="600"/>
      <c r="S18" s="600"/>
      <c r="T18" s="138" t="str">
        <f t="shared" si="3"/>
        <v>Đúng</v>
      </c>
      <c r="U18" s="138" t="str">
        <f t="shared" si="4"/>
        <v>Đúng</v>
      </c>
    </row>
    <row r="19" spans="1:21" s="5" customFormat="1" ht="15" customHeight="1">
      <c r="A19" s="309" t="s">
        <v>34</v>
      </c>
      <c r="B19" s="310" t="s">
        <v>35</v>
      </c>
      <c r="C19" s="587">
        <f t="shared" ref="C19:P19" si="9">SUM(C20:C26)</f>
        <v>0</v>
      </c>
      <c r="D19" s="587">
        <f t="shared" si="9"/>
        <v>0</v>
      </c>
      <c r="E19" s="587">
        <f t="shared" si="9"/>
        <v>0</v>
      </c>
      <c r="F19" s="587">
        <f t="shared" si="9"/>
        <v>0</v>
      </c>
      <c r="G19" s="587">
        <f t="shared" si="9"/>
        <v>0</v>
      </c>
      <c r="H19" s="587">
        <f t="shared" si="9"/>
        <v>0</v>
      </c>
      <c r="I19" s="587">
        <f t="shared" si="9"/>
        <v>0</v>
      </c>
      <c r="J19" s="587">
        <f t="shared" si="9"/>
        <v>0</v>
      </c>
      <c r="K19" s="587">
        <f t="shared" si="9"/>
        <v>0</v>
      </c>
      <c r="L19" s="587">
        <f t="shared" si="9"/>
        <v>0</v>
      </c>
      <c r="M19" s="587">
        <f t="shared" si="9"/>
        <v>0</v>
      </c>
      <c r="N19" s="587">
        <f t="shared" si="9"/>
        <v>0</v>
      </c>
      <c r="O19" s="587">
        <f t="shared" si="9"/>
        <v>0</v>
      </c>
      <c r="P19" s="587">
        <f t="shared" si="9"/>
        <v>0</v>
      </c>
      <c r="Q19" s="587">
        <f t="shared" ref="Q19" si="10">SUM(Q20:Q26)</f>
        <v>0</v>
      </c>
      <c r="R19" s="587">
        <f t="shared" ref="R19:S19" si="11">SUM(R20:R26)</f>
        <v>0</v>
      </c>
      <c r="S19" s="587">
        <f t="shared" si="11"/>
        <v>0</v>
      </c>
      <c r="T19" s="138" t="str">
        <f t="shared" si="3"/>
        <v>Đúng</v>
      </c>
      <c r="U19" s="138" t="str">
        <f t="shared" si="4"/>
        <v>Đúng</v>
      </c>
    </row>
    <row r="20" spans="1:21" s="5" customFormat="1" ht="15" customHeight="1">
      <c r="A20" s="248"/>
      <c r="B20" s="263" t="s">
        <v>36</v>
      </c>
      <c r="C20" s="650">
        <f t="shared" ref="C20:C26" si="12">SUM(D20:G20)</f>
        <v>0</v>
      </c>
      <c r="D20" s="604"/>
      <c r="E20" s="604"/>
      <c r="F20" s="604"/>
      <c r="G20" s="604"/>
      <c r="H20" s="606"/>
      <c r="I20" s="606"/>
      <c r="J20" s="606"/>
      <c r="K20" s="604"/>
      <c r="L20" s="606"/>
      <c r="M20" s="604"/>
      <c r="N20" s="606"/>
      <c r="O20" s="606"/>
      <c r="P20" s="606"/>
      <c r="Q20" s="606"/>
      <c r="R20" s="604"/>
      <c r="S20" s="604"/>
      <c r="T20" s="138" t="str">
        <f t="shared" si="3"/>
        <v>Đúng</v>
      </c>
      <c r="U20" s="138" t="str">
        <f t="shared" si="4"/>
        <v>Đúng</v>
      </c>
    </row>
    <row r="21" spans="1:21" s="5" customFormat="1" ht="15" customHeight="1">
      <c r="A21" s="204"/>
      <c r="B21" s="201" t="s">
        <v>94</v>
      </c>
      <c r="C21" s="650">
        <f t="shared" si="12"/>
        <v>0</v>
      </c>
      <c r="D21" s="592"/>
      <c r="E21" s="592"/>
      <c r="F21" s="592"/>
      <c r="G21" s="592"/>
      <c r="H21" s="608"/>
      <c r="I21" s="608"/>
      <c r="J21" s="608"/>
      <c r="K21" s="592"/>
      <c r="L21" s="608"/>
      <c r="M21" s="592"/>
      <c r="N21" s="608"/>
      <c r="O21" s="608"/>
      <c r="P21" s="608"/>
      <c r="Q21" s="608"/>
      <c r="R21" s="592"/>
      <c r="S21" s="592"/>
      <c r="T21" s="138" t="str">
        <f t="shared" si="3"/>
        <v>Đúng</v>
      </c>
      <c r="U21" s="138" t="str">
        <f t="shared" si="4"/>
        <v>Đúng</v>
      </c>
    </row>
    <row r="22" spans="1:21" s="5" customFormat="1" ht="15" customHeight="1">
      <c r="A22" s="204"/>
      <c r="B22" s="201" t="s">
        <v>37</v>
      </c>
      <c r="C22" s="650">
        <f t="shared" si="12"/>
        <v>0</v>
      </c>
      <c r="D22" s="592"/>
      <c r="E22" s="592"/>
      <c r="F22" s="592"/>
      <c r="G22" s="592"/>
      <c r="H22" s="608"/>
      <c r="I22" s="608"/>
      <c r="J22" s="608"/>
      <c r="K22" s="592"/>
      <c r="L22" s="608"/>
      <c r="M22" s="592"/>
      <c r="N22" s="608"/>
      <c r="O22" s="608"/>
      <c r="P22" s="608"/>
      <c r="Q22" s="608"/>
      <c r="R22" s="592"/>
      <c r="S22" s="592"/>
      <c r="T22" s="138" t="str">
        <f t="shared" si="3"/>
        <v>Đúng</v>
      </c>
      <c r="U22" s="138" t="str">
        <f t="shared" si="4"/>
        <v>Đúng</v>
      </c>
    </row>
    <row r="23" spans="1:21" s="5" customFormat="1" ht="15" customHeight="1">
      <c r="A23" s="204"/>
      <c r="B23" s="201" t="s">
        <v>38</v>
      </c>
      <c r="C23" s="650">
        <f t="shared" si="12"/>
        <v>0</v>
      </c>
      <c r="D23" s="592"/>
      <c r="E23" s="592"/>
      <c r="F23" s="592"/>
      <c r="G23" s="592"/>
      <c r="H23" s="608"/>
      <c r="I23" s="608"/>
      <c r="J23" s="608"/>
      <c r="K23" s="592"/>
      <c r="L23" s="608"/>
      <c r="M23" s="592"/>
      <c r="N23" s="608"/>
      <c r="O23" s="608"/>
      <c r="P23" s="608"/>
      <c r="Q23" s="608"/>
      <c r="R23" s="592"/>
      <c r="S23" s="592"/>
      <c r="T23" s="138" t="str">
        <f t="shared" si="3"/>
        <v>Đúng</v>
      </c>
      <c r="U23" s="138" t="str">
        <f t="shared" si="4"/>
        <v>Đúng</v>
      </c>
    </row>
    <row r="24" spans="1:21" s="5" customFormat="1" ht="15" customHeight="1">
      <c r="A24" s="204"/>
      <c r="B24" s="201" t="s">
        <v>425</v>
      </c>
      <c r="C24" s="650">
        <f t="shared" si="12"/>
        <v>0</v>
      </c>
      <c r="D24" s="592"/>
      <c r="E24" s="592"/>
      <c r="F24" s="592"/>
      <c r="G24" s="592"/>
      <c r="H24" s="608"/>
      <c r="I24" s="608"/>
      <c r="J24" s="608"/>
      <c r="K24" s="592"/>
      <c r="L24" s="608"/>
      <c r="M24" s="592"/>
      <c r="N24" s="608"/>
      <c r="O24" s="608"/>
      <c r="P24" s="608"/>
      <c r="Q24" s="608"/>
      <c r="R24" s="592"/>
      <c r="S24" s="592"/>
      <c r="T24" s="138" t="str">
        <f t="shared" si="3"/>
        <v>Đúng</v>
      </c>
      <c r="U24" s="138" t="str">
        <f t="shared" si="4"/>
        <v>Đúng</v>
      </c>
    </row>
    <row r="25" spans="1:21" s="5" customFormat="1" ht="15" customHeight="1">
      <c r="A25" s="204"/>
      <c r="B25" s="201" t="s">
        <v>39</v>
      </c>
      <c r="C25" s="650">
        <f t="shared" si="12"/>
        <v>0</v>
      </c>
      <c r="D25" s="592"/>
      <c r="E25" s="592"/>
      <c r="F25" s="592"/>
      <c r="G25" s="592"/>
      <c r="H25" s="608"/>
      <c r="I25" s="608"/>
      <c r="J25" s="608"/>
      <c r="K25" s="592"/>
      <c r="L25" s="608"/>
      <c r="M25" s="592"/>
      <c r="N25" s="608"/>
      <c r="O25" s="608"/>
      <c r="P25" s="608"/>
      <c r="Q25" s="608"/>
      <c r="R25" s="592"/>
      <c r="S25" s="592"/>
      <c r="T25" s="138" t="str">
        <f t="shared" si="3"/>
        <v>Đúng</v>
      </c>
      <c r="U25" s="138" t="str">
        <f t="shared" si="4"/>
        <v>Đúng</v>
      </c>
    </row>
    <row r="26" spans="1:21" s="5" customFormat="1" ht="15" customHeight="1">
      <c r="A26" s="264"/>
      <c r="B26" s="265" t="s">
        <v>96</v>
      </c>
      <c r="C26" s="650">
        <f t="shared" si="12"/>
        <v>0</v>
      </c>
      <c r="D26" s="594"/>
      <c r="E26" s="594"/>
      <c r="F26" s="594"/>
      <c r="G26" s="594"/>
      <c r="H26" s="596"/>
      <c r="I26" s="596"/>
      <c r="J26" s="596"/>
      <c r="K26" s="594"/>
      <c r="L26" s="596"/>
      <c r="M26" s="594"/>
      <c r="N26" s="596"/>
      <c r="O26" s="596"/>
      <c r="P26" s="596"/>
      <c r="Q26" s="596"/>
      <c r="R26" s="594"/>
      <c r="S26" s="594"/>
      <c r="T26" s="138" t="str">
        <f t="shared" si="3"/>
        <v>Đúng</v>
      </c>
      <c r="U26" s="138" t="str">
        <f t="shared" si="4"/>
        <v>Đúng</v>
      </c>
    </row>
    <row r="27" spans="1:21" s="5" customFormat="1" ht="15" customHeight="1">
      <c r="A27" s="243" t="s">
        <v>41</v>
      </c>
      <c r="B27" s="266" t="s">
        <v>6</v>
      </c>
      <c r="C27" s="649"/>
      <c r="D27" s="652"/>
      <c r="E27" s="652"/>
      <c r="F27" s="652"/>
      <c r="G27" s="652"/>
      <c r="H27" s="652"/>
      <c r="I27" s="652"/>
      <c r="J27" s="652"/>
      <c r="K27" s="652"/>
      <c r="L27" s="652"/>
      <c r="M27" s="652"/>
      <c r="N27" s="652"/>
      <c r="O27" s="652"/>
      <c r="P27" s="652"/>
      <c r="Q27" s="652"/>
      <c r="R27" s="652"/>
      <c r="S27" s="652"/>
      <c r="T27" s="138"/>
      <c r="U27" s="138"/>
    </row>
    <row r="28" spans="1:21" s="5" customFormat="1" ht="15" customHeight="1">
      <c r="A28" s="204"/>
      <c r="B28" s="311" t="s">
        <v>42</v>
      </c>
      <c r="C28" s="636">
        <f>SUM(D28:G28)</f>
        <v>0</v>
      </c>
      <c r="D28" s="592"/>
      <c r="E28" s="592"/>
      <c r="F28" s="592"/>
      <c r="G28" s="592"/>
      <c r="H28" s="592"/>
      <c r="I28" s="592"/>
      <c r="J28" s="592"/>
      <c r="K28" s="592"/>
      <c r="L28" s="592"/>
      <c r="M28" s="592"/>
      <c r="N28" s="592"/>
      <c r="O28" s="592"/>
      <c r="P28" s="592"/>
      <c r="Q28" s="590"/>
      <c r="R28" s="590"/>
      <c r="S28" s="590"/>
      <c r="T28" s="138" t="str">
        <f t="shared" si="3"/>
        <v>Đúng</v>
      </c>
      <c r="U28" s="411"/>
    </row>
    <row r="29" spans="1:21" s="5" customFormat="1" ht="15" customHeight="1">
      <c r="A29" s="204"/>
      <c r="B29" s="201" t="s">
        <v>20</v>
      </c>
      <c r="C29" s="636">
        <f>SUM(D29:G29)</f>
        <v>0</v>
      </c>
      <c r="D29" s="592"/>
      <c r="E29" s="592"/>
      <c r="F29" s="592"/>
      <c r="G29" s="592"/>
      <c r="H29" s="592"/>
      <c r="I29" s="592"/>
      <c r="J29" s="592"/>
      <c r="K29" s="592"/>
      <c r="L29" s="592"/>
      <c r="M29" s="592"/>
      <c r="N29" s="592"/>
      <c r="O29" s="592"/>
      <c r="P29" s="592"/>
      <c r="Q29" s="593"/>
      <c r="R29" s="593"/>
      <c r="S29" s="593"/>
      <c r="T29" s="138" t="str">
        <f t="shared" si="3"/>
        <v>Đúng</v>
      </c>
      <c r="U29" s="411"/>
    </row>
    <row r="30" spans="1:21" s="5" customFormat="1" ht="15" customHeight="1">
      <c r="A30" s="264"/>
      <c r="B30" s="205" t="s">
        <v>21</v>
      </c>
      <c r="C30" s="642">
        <f>SUM(D30:G30)</f>
        <v>0</v>
      </c>
      <c r="D30" s="620"/>
      <c r="E30" s="620"/>
      <c r="F30" s="620"/>
      <c r="G30" s="620"/>
      <c r="H30" s="620"/>
      <c r="I30" s="600"/>
      <c r="J30" s="600"/>
      <c r="K30" s="600"/>
      <c r="L30" s="600"/>
      <c r="M30" s="600"/>
      <c r="N30" s="600"/>
      <c r="O30" s="600"/>
      <c r="P30" s="600"/>
      <c r="Q30" s="653"/>
      <c r="R30" s="653"/>
      <c r="S30" s="653"/>
      <c r="T30" s="138" t="str">
        <f t="shared" si="3"/>
        <v>Đúng</v>
      </c>
      <c r="U30" s="411"/>
    </row>
    <row r="31" spans="1:21">
      <c r="C31" s="111"/>
      <c r="D31" s="112"/>
      <c r="E31" s="112"/>
      <c r="F31" s="112"/>
      <c r="G31" s="112"/>
      <c r="H31" s="112"/>
      <c r="I31" s="112"/>
      <c r="J31" s="112"/>
      <c r="K31" s="112"/>
      <c r="L31" s="112"/>
      <c r="M31" s="112"/>
      <c r="N31" s="112"/>
      <c r="O31" s="112"/>
      <c r="P31" s="112"/>
      <c r="Q31" s="112"/>
      <c r="R31" s="112"/>
      <c r="S31" s="112"/>
    </row>
    <row r="32" spans="1:21">
      <c r="C32" s="138" t="str">
        <f t="shared" ref="C32:P32" si="13">IF(C7=C19, "Đúng","Sai")</f>
        <v>Đúng</v>
      </c>
      <c r="D32" s="138" t="str">
        <f t="shared" si="13"/>
        <v>Đúng</v>
      </c>
      <c r="E32" s="138" t="str">
        <f t="shared" si="13"/>
        <v>Đúng</v>
      </c>
      <c r="F32" s="138" t="str">
        <f t="shared" si="13"/>
        <v>Đúng</v>
      </c>
      <c r="G32" s="138" t="str">
        <f t="shared" si="13"/>
        <v>Đúng</v>
      </c>
      <c r="H32" s="138" t="str">
        <f t="shared" si="13"/>
        <v>Đúng</v>
      </c>
      <c r="I32" s="138" t="str">
        <f t="shared" si="13"/>
        <v>Đúng</v>
      </c>
      <c r="J32" s="138" t="str">
        <f t="shared" si="13"/>
        <v>Đúng</v>
      </c>
      <c r="K32" s="138" t="str">
        <f t="shared" si="13"/>
        <v>Đúng</v>
      </c>
      <c r="L32" s="138" t="str">
        <f t="shared" si="13"/>
        <v>Đúng</v>
      </c>
      <c r="M32" s="138" t="str">
        <f t="shared" si="13"/>
        <v>Đúng</v>
      </c>
      <c r="N32" s="138" t="str">
        <f t="shared" si="13"/>
        <v>Đúng</v>
      </c>
      <c r="O32" s="138" t="str">
        <f t="shared" si="13"/>
        <v>Đúng</v>
      </c>
      <c r="P32" s="138" t="str">
        <f t="shared" si="13"/>
        <v>Đúng</v>
      </c>
      <c r="Q32" s="138" t="str">
        <f t="shared" ref="Q32:S32" si="14">IF(Q7=Q19, "Đúng","Sai")</f>
        <v>Đúng</v>
      </c>
      <c r="R32" s="138" t="str">
        <f t="shared" si="14"/>
        <v>Đúng</v>
      </c>
      <c r="S32" s="138" t="str">
        <f t="shared" si="14"/>
        <v>Đúng</v>
      </c>
    </row>
    <row r="33" spans="3:19">
      <c r="C33" s="138" t="str">
        <f>IF(AND(C30&lt;=C29,C29&lt;=C28,C28&lt;=C7),"Đúng","Sai")</f>
        <v>Đúng</v>
      </c>
      <c r="D33" s="138" t="str">
        <f t="shared" ref="D33:P33" si="15">IF(AND(D30&lt;=D29,D29&lt;=D28,D28&lt;=D7),"Đúng","Sai")</f>
        <v>Đúng</v>
      </c>
      <c r="E33" s="138" t="str">
        <f t="shared" si="15"/>
        <v>Đúng</v>
      </c>
      <c r="F33" s="138" t="str">
        <f t="shared" si="15"/>
        <v>Đúng</v>
      </c>
      <c r="G33" s="138" t="str">
        <f t="shared" si="15"/>
        <v>Đúng</v>
      </c>
      <c r="H33" s="138" t="str">
        <f t="shared" si="15"/>
        <v>Đúng</v>
      </c>
      <c r="I33" s="138" t="str">
        <f t="shared" si="15"/>
        <v>Đúng</v>
      </c>
      <c r="J33" s="138" t="str">
        <f t="shared" si="15"/>
        <v>Đúng</v>
      </c>
      <c r="K33" s="138" t="str">
        <f t="shared" si="15"/>
        <v>Đúng</v>
      </c>
      <c r="L33" s="138" t="str">
        <f t="shared" si="15"/>
        <v>Đúng</v>
      </c>
      <c r="M33" s="138" t="str">
        <f t="shared" si="15"/>
        <v>Đúng</v>
      </c>
      <c r="N33" s="138" t="str">
        <f t="shared" si="15"/>
        <v>Đúng</v>
      </c>
      <c r="O33" s="138" t="str">
        <f t="shared" si="15"/>
        <v>Đúng</v>
      </c>
      <c r="P33" s="138" t="str">
        <f t="shared" si="15"/>
        <v>Đúng</v>
      </c>
      <c r="Q33" s="439"/>
      <c r="R33" s="439"/>
      <c r="S33" s="439"/>
    </row>
    <row r="34" spans="3:19">
      <c r="C34" s="138" t="str">
        <f>IF(C28=Q19,"Đúng","Sai")</f>
        <v>Đúng</v>
      </c>
      <c r="E34" s="439"/>
      <c r="F34" s="439"/>
      <c r="G34" s="439"/>
      <c r="H34" s="439"/>
      <c r="I34" s="439"/>
      <c r="J34" s="439"/>
      <c r="K34" s="439"/>
      <c r="L34" s="439"/>
      <c r="M34" s="439"/>
      <c r="N34" s="439"/>
      <c r="O34" s="439"/>
      <c r="P34" s="439"/>
      <c r="Q34" s="439"/>
      <c r="R34" s="439"/>
      <c r="S34" s="439"/>
    </row>
    <row r="35" spans="3:19">
      <c r="C35" s="138" t="str">
        <f>IF(C29=R19,"Đúng","Sai")</f>
        <v>Đúng</v>
      </c>
      <c r="E35" s="439"/>
      <c r="F35" s="439"/>
      <c r="G35" s="439"/>
      <c r="H35" s="439"/>
      <c r="I35" s="439"/>
      <c r="J35" s="439"/>
      <c r="K35" s="439"/>
      <c r="L35" s="439"/>
      <c r="M35" s="439"/>
      <c r="N35" s="439"/>
      <c r="O35" s="439"/>
      <c r="P35" s="439"/>
      <c r="Q35" s="439"/>
      <c r="R35" s="439"/>
      <c r="S35" s="439"/>
    </row>
    <row r="36" spans="3:19">
      <c r="C36" s="138" t="str">
        <f>IF(C30=S19,"Đúng","Sai")</f>
        <v>Đúng</v>
      </c>
      <c r="E36" s="439"/>
      <c r="F36" s="439"/>
      <c r="G36" s="439"/>
      <c r="H36" s="439"/>
      <c r="I36" s="439"/>
      <c r="J36" s="439"/>
      <c r="K36" s="439"/>
      <c r="L36" s="439"/>
      <c r="M36" s="439"/>
      <c r="N36" s="439"/>
      <c r="O36" s="439"/>
      <c r="P36" s="439"/>
      <c r="Q36" s="439"/>
      <c r="R36" s="439"/>
      <c r="S36" s="439"/>
    </row>
    <row r="37" spans="3:19">
      <c r="C37" s="111"/>
      <c r="D37" s="112"/>
      <c r="E37" s="112"/>
      <c r="F37" s="112"/>
      <c r="G37" s="112"/>
      <c r="H37" s="112"/>
      <c r="I37" s="112"/>
      <c r="J37" s="112"/>
      <c r="K37" s="112"/>
      <c r="L37" s="112"/>
      <c r="M37" s="112"/>
      <c r="N37" s="112"/>
      <c r="O37" s="112"/>
      <c r="P37" s="112"/>
      <c r="Q37" s="112"/>
      <c r="R37" s="112"/>
      <c r="S37" s="112"/>
    </row>
  </sheetData>
  <sheetProtection sheet="1" formatCells="0" formatColumns="0" formatRows="0"/>
  <mergeCells count="24">
    <mergeCell ref="R1:S1"/>
    <mergeCell ref="K4:K5"/>
    <mergeCell ref="L4:L5"/>
    <mergeCell ref="M4:M5"/>
    <mergeCell ref="R4:S4"/>
    <mergeCell ref="N4:N5"/>
    <mergeCell ref="O4:O5"/>
    <mergeCell ref="P4:P5"/>
    <mergeCell ref="Q4:Q5"/>
    <mergeCell ref="A1:P1"/>
    <mergeCell ref="Q2:S2"/>
    <mergeCell ref="A3:A5"/>
    <mergeCell ref="B3:B5"/>
    <mergeCell ref="C3:C5"/>
    <mergeCell ref="D3:G3"/>
    <mergeCell ref="H3:P3"/>
    <mergeCell ref="Q3:S3"/>
    <mergeCell ref="D4:D5"/>
    <mergeCell ref="E4:E5"/>
    <mergeCell ref="F4:F5"/>
    <mergeCell ref="G4:G5"/>
    <mergeCell ref="H4:H5"/>
    <mergeCell ref="I4:I5"/>
    <mergeCell ref="J4:J5"/>
  </mergeCells>
  <conditionalFormatting sqref="U1:U1048576 A34:C36 V32:XFD36 E34:U36 A32:U33">
    <cfRule type="cellIs" dxfId="38" priority="5" operator="equal">
      <formula>"Đúng"</formula>
    </cfRule>
  </conditionalFormatting>
  <conditionalFormatting sqref="T7:T30">
    <cfRule type="cellIs" dxfId="37" priority="3" operator="equal">
      <formula>"Đúng"</formula>
    </cfRule>
  </conditionalFormatting>
  <printOptions horizontalCentered="1"/>
  <pageMargins left="0.36" right="0" top="0.23622047244094491"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Sheet16">
    <tabColor rgb="FFC00000"/>
    <pageSetUpPr fitToPage="1"/>
  </sheetPr>
  <dimension ref="A1:CL28"/>
  <sheetViews>
    <sheetView workbookViewId="0">
      <selection sqref="A1:Q22"/>
    </sheetView>
  </sheetViews>
  <sheetFormatPr defaultColWidth="5.5703125" defaultRowHeight="15.75"/>
  <cols>
    <col min="1" max="1" width="5.7109375" style="24" customWidth="1"/>
    <col min="2" max="2" width="42" style="2" customWidth="1"/>
    <col min="3" max="3" width="7.28515625" style="21" customWidth="1"/>
    <col min="4" max="7" width="6" style="2" customWidth="1"/>
    <col min="8" max="8" width="8.7109375" style="2" customWidth="1"/>
    <col min="9" max="9" width="6" style="2" customWidth="1"/>
    <col min="10" max="10" width="10.85546875" style="2" customWidth="1"/>
    <col min="11" max="11" width="6.7109375" style="2" customWidth="1"/>
    <col min="12" max="12" width="6" style="2" customWidth="1"/>
    <col min="13" max="13" width="6.7109375" style="2" customWidth="1"/>
    <col min="14" max="17" width="6" style="2" customWidth="1"/>
    <col min="18" max="18" width="6.5703125" style="2" customWidth="1"/>
    <col min="19" max="19" width="7.42578125" style="2" customWidth="1"/>
    <col min="20" max="256" width="5.5703125" style="2"/>
    <col min="257" max="257" width="5.7109375" style="2" customWidth="1"/>
    <col min="258" max="258" width="44.5703125" style="2" customWidth="1"/>
    <col min="259" max="259" width="7.28515625" style="2" customWidth="1"/>
    <col min="260" max="273" width="6" style="2" customWidth="1"/>
    <col min="274" max="512" width="5.5703125" style="2"/>
    <col min="513" max="513" width="5.7109375" style="2" customWidth="1"/>
    <col min="514" max="514" width="44.5703125" style="2" customWidth="1"/>
    <col min="515" max="515" width="7.28515625" style="2" customWidth="1"/>
    <col min="516" max="529" width="6" style="2" customWidth="1"/>
    <col min="530" max="768" width="5.5703125" style="2"/>
    <col min="769" max="769" width="5.7109375" style="2" customWidth="1"/>
    <col min="770" max="770" width="44.5703125" style="2" customWidth="1"/>
    <col min="771" max="771" width="7.28515625" style="2" customWidth="1"/>
    <col min="772" max="785" width="6" style="2" customWidth="1"/>
    <col min="786" max="1024" width="5.5703125" style="2"/>
    <col min="1025" max="1025" width="5.7109375" style="2" customWidth="1"/>
    <col min="1026" max="1026" width="44.5703125" style="2" customWidth="1"/>
    <col min="1027" max="1027" width="7.28515625" style="2" customWidth="1"/>
    <col min="1028" max="1041" width="6" style="2" customWidth="1"/>
    <col min="1042" max="1280" width="5.5703125" style="2"/>
    <col min="1281" max="1281" width="5.7109375" style="2" customWidth="1"/>
    <col min="1282" max="1282" width="44.5703125" style="2" customWidth="1"/>
    <col min="1283" max="1283" width="7.28515625" style="2" customWidth="1"/>
    <col min="1284" max="1297" width="6" style="2" customWidth="1"/>
    <col min="1298" max="1536" width="5.5703125" style="2"/>
    <col min="1537" max="1537" width="5.7109375" style="2" customWidth="1"/>
    <col min="1538" max="1538" width="44.5703125" style="2" customWidth="1"/>
    <col min="1539" max="1539" width="7.28515625" style="2" customWidth="1"/>
    <col min="1540" max="1553" width="6" style="2" customWidth="1"/>
    <col min="1554" max="1792" width="5.5703125" style="2"/>
    <col min="1793" max="1793" width="5.7109375" style="2" customWidth="1"/>
    <col min="1794" max="1794" width="44.5703125" style="2" customWidth="1"/>
    <col min="1795" max="1795" width="7.28515625" style="2" customWidth="1"/>
    <col min="1796" max="1809" width="6" style="2" customWidth="1"/>
    <col min="1810" max="2048" width="5.5703125" style="2"/>
    <col min="2049" max="2049" width="5.7109375" style="2" customWidth="1"/>
    <col min="2050" max="2050" width="44.5703125" style="2" customWidth="1"/>
    <col min="2051" max="2051" width="7.28515625" style="2" customWidth="1"/>
    <col min="2052" max="2065" width="6" style="2" customWidth="1"/>
    <col min="2066" max="2304" width="5.5703125" style="2"/>
    <col min="2305" max="2305" width="5.7109375" style="2" customWidth="1"/>
    <col min="2306" max="2306" width="44.5703125" style="2" customWidth="1"/>
    <col min="2307" max="2307" width="7.28515625" style="2" customWidth="1"/>
    <col min="2308" max="2321" width="6" style="2" customWidth="1"/>
    <col min="2322" max="2560" width="5.5703125" style="2"/>
    <col min="2561" max="2561" width="5.7109375" style="2" customWidth="1"/>
    <col min="2562" max="2562" width="44.5703125" style="2" customWidth="1"/>
    <col min="2563" max="2563" width="7.28515625" style="2" customWidth="1"/>
    <col min="2564" max="2577" width="6" style="2" customWidth="1"/>
    <col min="2578" max="2816" width="5.5703125" style="2"/>
    <col min="2817" max="2817" width="5.7109375" style="2" customWidth="1"/>
    <col min="2818" max="2818" width="44.5703125" style="2" customWidth="1"/>
    <col min="2819" max="2819" width="7.28515625" style="2" customWidth="1"/>
    <col min="2820" max="2833" width="6" style="2" customWidth="1"/>
    <col min="2834" max="3072" width="5.5703125" style="2"/>
    <col min="3073" max="3073" width="5.7109375" style="2" customWidth="1"/>
    <col min="3074" max="3074" width="44.5703125" style="2" customWidth="1"/>
    <col min="3075" max="3075" width="7.28515625" style="2" customWidth="1"/>
    <col min="3076" max="3089" width="6" style="2" customWidth="1"/>
    <col min="3090" max="3328" width="5.5703125" style="2"/>
    <col min="3329" max="3329" width="5.7109375" style="2" customWidth="1"/>
    <col min="3330" max="3330" width="44.5703125" style="2" customWidth="1"/>
    <col min="3331" max="3331" width="7.28515625" style="2" customWidth="1"/>
    <col min="3332" max="3345" width="6" style="2" customWidth="1"/>
    <col min="3346" max="3584" width="5.5703125" style="2"/>
    <col min="3585" max="3585" width="5.7109375" style="2" customWidth="1"/>
    <col min="3586" max="3586" width="44.5703125" style="2" customWidth="1"/>
    <col min="3587" max="3587" width="7.28515625" style="2" customWidth="1"/>
    <col min="3588" max="3601" width="6" style="2" customWidth="1"/>
    <col min="3602" max="3840" width="5.5703125" style="2"/>
    <col min="3841" max="3841" width="5.7109375" style="2" customWidth="1"/>
    <col min="3842" max="3842" width="44.5703125" style="2" customWidth="1"/>
    <col min="3843" max="3843" width="7.28515625" style="2" customWidth="1"/>
    <col min="3844" max="3857" width="6" style="2" customWidth="1"/>
    <col min="3858" max="4096" width="5.5703125" style="2"/>
    <col min="4097" max="4097" width="5.7109375" style="2" customWidth="1"/>
    <col min="4098" max="4098" width="44.5703125" style="2" customWidth="1"/>
    <col min="4099" max="4099" width="7.28515625" style="2" customWidth="1"/>
    <col min="4100" max="4113" width="6" style="2" customWidth="1"/>
    <col min="4114" max="4352" width="5.5703125" style="2"/>
    <col min="4353" max="4353" width="5.7109375" style="2" customWidth="1"/>
    <col min="4354" max="4354" width="44.5703125" style="2" customWidth="1"/>
    <col min="4355" max="4355" width="7.28515625" style="2" customWidth="1"/>
    <col min="4356" max="4369" width="6" style="2" customWidth="1"/>
    <col min="4370" max="4608" width="5.5703125" style="2"/>
    <col min="4609" max="4609" width="5.7109375" style="2" customWidth="1"/>
    <col min="4610" max="4610" width="44.5703125" style="2" customWidth="1"/>
    <col min="4611" max="4611" width="7.28515625" style="2" customWidth="1"/>
    <col min="4612" max="4625" width="6" style="2" customWidth="1"/>
    <col min="4626" max="4864" width="5.5703125" style="2"/>
    <col min="4865" max="4865" width="5.7109375" style="2" customWidth="1"/>
    <col min="4866" max="4866" width="44.5703125" style="2" customWidth="1"/>
    <col min="4867" max="4867" width="7.28515625" style="2" customWidth="1"/>
    <col min="4868" max="4881" width="6" style="2" customWidth="1"/>
    <col min="4882" max="5120" width="5.5703125" style="2"/>
    <col min="5121" max="5121" width="5.7109375" style="2" customWidth="1"/>
    <col min="5122" max="5122" width="44.5703125" style="2" customWidth="1"/>
    <col min="5123" max="5123" width="7.28515625" style="2" customWidth="1"/>
    <col min="5124" max="5137" width="6" style="2" customWidth="1"/>
    <col min="5138" max="5376" width="5.5703125" style="2"/>
    <col min="5377" max="5377" width="5.7109375" style="2" customWidth="1"/>
    <col min="5378" max="5378" width="44.5703125" style="2" customWidth="1"/>
    <col min="5379" max="5379" width="7.28515625" style="2" customWidth="1"/>
    <col min="5380" max="5393" width="6" style="2" customWidth="1"/>
    <col min="5394" max="5632" width="5.5703125" style="2"/>
    <col min="5633" max="5633" width="5.7109375" style="2" customWidth="1"/>
    <col min="5634" max="5634" width="44.5703125" style="2" customWidth="1"/>
    <col min="5635" max="5635" width="7.28515625" style="2" customWidth="1"/>
    <col min="5636" max="5649" width="6" style="2" customWidth="1"/>
    <col min="5650" max="5888" width="5.5703125" style="2"/>
    <col min="5889" max="5889" width="5.7109375" style="2" customWidth="1"/>
    <col min="5890" max="5890" width="44.5703125" style="2" customWidth="1"/>
    <col min="5891" max="5891" width="7.28515625" style="2" customWidth="1"/>
    <col min="5892" max="5905" width="6" style="2" customWidth="1"/>
    <col min="5906" max="6144" width="5.5703125" style="2"/>
    <col min="6145" max="6145" width="5.7109375" style="2" customWidth="1"/>
    <col min="6146" max="6146" width="44.5703125" style="2" customWidth="1"/>
    <col min="6147" max="6147" width="7.28515625" style="2" customWidth="1"/>
    <col min="6148" max="6161" width="6" style="2" customWidth="1"/>
    <col min="6162" max="6400" width="5.5703125" style="2"/>
    <col min="6401" max="6401" width="5.7109375" style="2" customWidth="1"/>
    <col min="6402" max="6402" width="44.5703125" style="2" customWidth="1"/>
    <col min="6403" max="6403" width="7.28515625" style="2" customWidth="1"/>
    <col min="6404" max="6417" width="6" style="2" customWidth="1"/>
    <col min="6418" max="6656" width="5.5703125" style="2"/>
    <col min="6657" max="6657" width="5.7109375" style="2" customWidth="1"/>
    <col min="6658" max="6658" width="44.5703125" style="2" customWidth="1"/>
    <col min="6659" max="6659" width="7.28515625" style="2" customWidth="1"/>
    <col min="6660" max="6673" width="6" style="2" customWidth="1"/>
    <col min="6674" max="6912" width="5.5703125" style="2"/>
    <col min="6913" max="6913" width="5.7109375" style="2" customWidth="1"/>
    <col min="6914" max="6914" width="44.5703125" style="2" customWidth="1"/>
    <col min="6915" max="6915" width="7.28515625" style="2" customWidth="1"/>
    <col min="6916" max="6929" width="6" style="2" customWidth="1"/>
    <col min="6930" max="7168" width="5.5703125" style="2"/>
    <col min="7169" max="7169" width="5.7109375" style="2" customWidth="1"/>
    <col min="7170" max="7170" width="44.5703125" style="2" customWidth="1"/>
    <col min="7171" max="7171" width="7.28515625" style="2" customWidth="1"/>
    <col min="7172" max="7185" width="6" style="2" customWidth="1"/>
    <col min="7186" max="7424" width="5.5703125" style="2"/>
    <col min="7425" max="7425" width="5.7109375" style="2" customWidth="1"/>
    <col min="7426" max="7426" width="44.5703125" style="2" customWidth="1"/>
    <col min="7427" max="7427" width="7.28515625" style="2" customWidth="1"/>
    <col min="7428" max="7441" width="6" style="2" customWidth="1"/>
    <col min="7442" max="7680" width="5.5703125" style="2"/>
    <col min="7681" max="7681" width="5.7109375" style="2" customWidth="1"/>
    <col min="7682" max="7682" width="44.5703125" style="2" customWidth="1"/>
    <col min="7683" max="7683" width="7.28515625" style="2" customWidth="1"/>
    <col min="7684" max="7697" width="6" style="2" customWidth="1"/>
    <col min="7698" max="7936" width="5.5703125" style="2"/>
    <col min="7937" max="7937" width="5.7109375" style="2" customWidth="1"/>
    <col min="7938" max="7938" width="44.5703125" style="2" customWidth="1"/>
    <col min="7939" max="7939" width="7.28515625" style="2" customWidth="1"/>
    <col min="7940" max="7953" width="6" style="2" customWidth="1"/>
    <col min="7954" max="8192" width="5.5703125" style="2"/>
    <col min="8193" max="8193" width="5.7109375" style="2" customWidth="1"/>
    <col min="8194" max="8194" width="44.5703125" style="2" customWidth="1"/>
    <col min="8195" max="8195" width="7.28515625" style="2" customWidth="1"/>
    <col min="8196" max="8209" width="6" style="2" customWidth="1"/>
    <col min="8210" max="8448" width="5.5703125" style="2"/>
    <col min="8449" max="8449" width="5.7109375" style="2" customWidth="1"/>
    <col min="8450" max="8450" width="44.5703125" style="2" customWidth="1"/>
    <col min="8451" max="8451" width="7.28515625" style="2" customWidth="1"/>
    <col min="8452" max="8465" width="6" style="2" customWidth="1"/>
    <col min="8466" max="8704" width="5.5703125" style="2"/>
    <col min="8705" max="8705" width="5.7109375" style="2" customWidth="1"/>
    <col min="8706" max="8706" width="44.5703125" style="2" customWidth="1"/>
    <col min="8707" max="8707" width="7.28515625" style="2" customWidth="1"/>
    <col min="8708" max="8721" width="6" style="2" customWidth="1"/>
    <col min="8722" max="8960" width="5.5703125" style="2"/>
    <col min="8961" max="8961" width="5.7109375" style="2" customWidth="1"/>
    <col min="8962" max="8962" width="44.5703125" style="2" customWidth="1"/>
    <col min="8963" max="8963" width="7.28515625" style="2" customWidth="1"/>
    <col min="8964" max="8977" width="6" style="2" customWidth="1"/>
    <col min="8978" max="9216" width="5.5703125" style="2"/>
    <col min="9217" max="9217" width="5.7109375" style="2" customWidth="1"/>
    <col min="9218" max="9218" width="44.5703125" style="2" customWidth="1"/>
    <col min="9219" max="9219" width="7.28515625" style="2" customWidth="1"/>
    <col min="9220" max="9233" width="6" style="2" customWidth="1"/>
    <col min="9234" max="9472" width="5.5703125" style="2"/>
    <col min="9473" max="9473" width="5.7109375" style="2" customWidth="1"/>
    <col min="9474" max="9474" width="44.5703125" style="2" customWidth="1"/>
    <col min="9475" max="9475" width="7.28515625" style="2" customWidth="1"/>
    <col min="9476" max="9489" width="6" style="2" customWidth="1"/>
    <col min="9490" max="9728" width="5.5703125" style="2"/>
    <col min="9729" max="9729" width="5.7109375" style="2" customWidth="1"/>
    <col min="9730" max="9730" width="44.5703125" style="2" customWidth="1"/>
    <col min="9731" max="9731" width="7.28515625" style="2" customWidth="1"/>
    <col min="9732" max="9745" width="6" style="2" customWidth="1"/>
    <col min="9746" max="9984" width="5.5703125" style="2"/>
    <col min="9985" max="9985" width="5.7109375" style="2" customWidth="1"/>
    <col min="9986" max="9986" width="44.5703125" style="2" customWidth="1"/>
    <col min="9987" max="9987" width="7.28515625" style="2" customWidth="1"/>
    <col min="9988" max="10001" width="6" style="2" customWidth="1"/>
    <col min="10002" max="10240" width="5.5703125" style="2"/>
    <col min="10241" max="10241" width="5.7109375" style="2" customWidth="1"/>
    <col min="10242" max="10242" width="44.5703125" style="2" customWidth="1"/>
    <col min="10243" max="10243" width="7.28515625" style="2" customWidth="1"/>
    <col min="10244" max="10257" width="6" style="2" customWidth="1"/>
    <col min="10258" max="10496" width="5.5703125" style="2"/>
    <col min="10497" max="10497" width="5.7109375" style="2" customWidth="1"/>
    <col min="10498" max="10498" width="44.5703125" style="2" customWidth="1"/>
    <col min="10499" max="10499" width="7.28515625" style="2" customWidth="1"/>
    <col min="10500" max="10513" width="6" style="2" customWidth="1"/>
    <col min="10514" max="10752" width="5.5703125" style="2"/>
    <col min="10753" max="10753" width="5.7109375" style="2" customWidth="1"/>
    <col min="10754" max="10754" width="44.5703125" style="2" customWidth="1"/>
    <col min="10755" max="10755" width="7.28515625" style="2" customWidth="1"/>
    <col min="10756" max="10769" width="6" style="2" customWidth="1"/>
    <col min="10770" max="11008" width="5.5703125" style="2"/>
    <col min="11009" max="11009" width="5.7109375" style="2" customWidth="1"/>
    <col min="11010" max="11010" width="44.5703125" style="2" customWidth="1"/>
    <col min="11011" max="11011" width="7.28515625" style="2" customWidth="1"/>
    <col min="11012" max="11025" width="6" style="2" customWidth="1"/>
    <col min="11026" max="11264" width="5.5703125" style="2"/>
    <col min="11265" max="11265" width="5.7109375" style="2" customWidth="1"/>
    <col min="11266" max="11266" width="44.5703125" style="2" customWidth="1"/>
    <col min="11267" max="11267" width="7.28515625" style="2" customWidth="1"/>
    <col min="11268" max="11281" width="6" style="2" customWidth="1"/>
    <col min="11282" max="11520" width="5.5703125" style="2"/>
    <col min="11521" max="11521" width="5.7109375" style="2" customWidth="1"/>
    <col min="11522" max="11522" width="44.5703125" style="2" customWidth="1"/>
    <col min="11523" max="11523" width="7.28515625" style="2" customWidth="1"/>
    <col min="11524" max="11537" width="6" style="2" customWidth="1"/>
    <col min="11538" max="11776" width="5.5703125" style="2"/>
    <col min="11777" max="11777" width="5.7109375" style="2" customWidth="1"/>
    <col min="11778" max="11778" width="44.5703125" style="2" customWidth="1"/>
    <col min="11779" max="11779" width="7.28515625" style="2" customWidth="1"/>
    <col min="11780" max="11793" width="6" style="2" customWidth="1"/>
    <col min="11794" max="12032" width="5.5703125" style="2"/>
    <col min="12033" max="12033" width="5.7109375" style="2" customWidth="1"/>
    <col min="12034" max="12034" width="44.5703125" style="2" customWidth="1"/>
    <col min="12035" max="12035" width="7.28515625" style="2" customWidth="1"/>
    <col min="12036" max="12049" width="6" style="2" customWidth="1"/>
    <col min="12050" max="12288" width="5.5703125" style="2"/>
    <col min="12289" max="12289" width="5.7109375" style="2" customWidth="1"/>
    <col min="12290" max="12290" width="44.5703125" style="2" customWidth="1"/>
    <col min="12291" max="12291" width="7.28515625" style="2" customWidth="1"/>
    <col min="12292" max="12305" width="6" style="2" customWidth="1"/>
    <col min="12306" max="12544" width="5.5703125" style="2"/>
    <col min="12545" max="12545" width="5.7109375" style="2" customWidth="1"/>
    <col min="12546" max="12546" width="44.5703125" style="2" customWidth="1"/>
    <col min="12547" max="12547" width="7.28515625" style="2" customWidth="1"/>
    <col min="12548" max="12561" width="6" style="2" customWidth="1"/>
    <col min="12562" max="12800" width="5.5703125" style="2"/>
    <col min="12801" max="12801" width="5.7109375" style="2" customWidth="1"/>
    <col min="12802" max="12802" width="44.5703125" style="2" customWidth="1"/>
    <col min="12803" max="12803" width="7.28515625" style="2" customWidth="1"/>
    <col min="12804" max="12817" width="6" style="2" customWidth="1"/>
    <col min="12818" max="13056" width="5.5703125" style="2"/>
    <col min="13057" max="13057" width="5.7109375" style="2" customWidth="1"/>
    <col min="13058" max="13058" width="44.5703125" style="2" customWidth="1"/>
    <col min="13059" max="13059" width="7.28515625" style="2" customWidth="1"/>
    <col min="13060" max="13073" width="6" style="2" customWidth="1"/>
    <col min="13074" max="13312" width="5.5703125" style="2"/>
    <col min="13313" max="13313" width="5.7109375" style="2" customWidth="1"/>
    <col min="13314" max="13314" width="44.5703125" style="2" customWidth="1"/>
    <col min="13315" max="13315" width="7.28515625" style="2" customWidth="1"/>
    <col min="13316" max="13329" width="6" style="2" customWidth="1"/>
    <col min="13330" max="13568" width="5.5703125" style="2"/>
    <col min="13569" max="13569" width="5.7109375" style="2" customWidth="1"/>
    <col min="13570" max="13570" width="44.5703125" style="2" customWidth="1"/>
    <col min="13571" max="13571" width="7.28515625" style="2" customWidth="1"/>
    <col min="13572" max="13585" width="6" style="2" customWidth="1"/>
    <col min="13586" max="13824" width="5.5703125" style="2"/>
    <col min="13825" max="13825" width="5.7109375" style="2" customWidth="1"/>
    <col min="13826" max="13826" width="44.5703125" style="2" customWidth="1"/>
    <col min="13827" max="13827" width="7.28515625" style="2" customWidth="1"/>
    <col min="13828" max="13841" width="6" style="2" customWidth="1"/>
    <col min="13842" max="14080" width="5.5703125" style="2"/>
    <col min="14081" max="14081" width="5.7109375" style="2" customWidth="1"/>
    <col min="14082" max="14082" width="44.5703125" style="2" customWidth="1"/>
    <col min="14083" max="14083" width="7.28515625" style="2" customWidth="1"/>
    <col min="14084" max="14097" width="6" style="2" customWidth="1"/>
    <col min="14098" max="14336" width="5.5703125" style="2"/>
    <col min="14337" max="14337" width="5.7109375" style="2" customWidth="1"/>
    <col min="14338" max="14338" width="44.5703125" style="2" customWidth="1"/>
    <col min="14339" max="14339" width="7.28515625" style="2" customWidth="1"/>
    <col min="14340" max="14353" width="6" style="2" customWidth="1"/>
    <col min="14354" max="14592" width="5.5703125" style="2"/>
    <col min="14593" max="14593" width="5.7109375" style="2" customWidth="1"/>
    <col min="14594" max="14594" width="44.5703125" style="2" customWidth="1"/>
    <col min="14595" max="14595" width="7.28515625" style="2" customWidth="1"/>
    <col min="14596" max="14609" width="6" style="2" customWidth="1"/>
    <col min="14610" max="14848" width="5.5703125" style="2"/>
    <col min="14849" max="14849" width="5.7109375" style="2" customWidth="1"/>
    <col min="14850" max="14850" width="44.5703125" style="2" customWidth="1"/>
    <col min="14851" max="14851" width="7.28515625" style="2" customWidth="1"/>
    <col min="14852" max="14865" width="6" style="2" customWidth="1"/>
    <col min="14866" max="15104" width="5.5703125" style="2"/>
    <col min="15105" max="15105" width="5.7109375" style="2" customWidth="1"/>
    <col min="15106" max="15106" width="44.5703125" style="2" customWidth="1"/>
    <col min="15107" max="15107" width="7.28515625" style="2" customWidth="1"/>
    <col min="15108" max="15121" width="6" style="2" customWidth="1"/>
    <col min="15122" max="15360" width="5.5703125" style="2"/>
    <col min="15361" max="15361" width="5.7109375" style="2" customWidth="1"/>
    <col min="15362" max="15362" width="44.5703125" style="2" customWidth="1"/>
    <col min="15363" max="15363" width="7.28515625" style="2" customWidth="1"/>
    <col min="15364" max="15377" width="6" style="2" customWidth="1"/>
    <col min="15378" max="15616" width="5.5703125" style="2"/>
    <col min="15617" max="15617" width="5.7109375" style="2" customWidth="1"/>
    <col min="15618" max="15618" width="44.5703125" style="2" customWidth="1"/>
    <col min="15619" max="15619" width="7.28515625" style="2" customWidth="1"/>
    <col min="15620" max="15633" width="6" style="2" customWidth="1"/>
    <col min="15634" max="15872" width="5.5703125" style="2"/>
    <col min="15873" max="15873" width="5.7109375" style="2" customWidth="1"/>
    <col min="15874" max="15874" width="44.5703125" style="2" customWidth="1"/>
    <col min="15875" max="15875" width="7.28515625" style="2" customWidth="1"/>
    <col min="15876" max="15889" width="6" style="2" customWidth="1"/>
    <col min="15890" max="16128" width="5.5703125" style="2"/>
    <col min="16129" max="16129" width="5.7109375" style="2" customWidth="1"/>
    <col min="16130" max="16130" width="44.5703125" style="2" customWidth="1"/>
    <col min="16131" max="16131" width="7.28515625" style="2" customWidth="1"/>
    <col min="16132" max="16145" width="6" style="2" customWidth="1"/>
    <col min="16146" max="16384" width="5.5703125" style="2"/>
  </cols>
  <sheetData>
    <row r="1" spans="1:90" s="75" customFormat="1" ht="24.95" customHeight="1">
      <c r="A1" s="1003" t="s">
        <v>174</v>
      </c>
      <c r="B1" s="1003"/>
      <c r="C1" s="1003"/>
      <c r="D1" s="1003"/>
      <c r="E1" s="1003"/>
      <c r="F1" s="1003"/>
      <c r="G1" s="1003"/>
      <c r="H1" s="1003"/>
      <c r="I1" s="1003"/>
      <c r="J1" s="1003"/>
      <c r="K1" s="1003"/>
      <c r="L1" s="1003"/>
      <c r="M1" s="1003"/>
      <c r="N1" s="1003"/>
      <c r="O1" s="237"/>
      <c r="P1" s="1062" t="s">
        <v>187</v>
      </c>
      <c r="Q1" s="1063"/>
    </row>
    <row r="2" spans="1:90" ht="20.25" customHeight="1">
      <c r="A2" s="1064"/>
      <c r="B2" s="1064"/>
      <c r="C2" s="239"/>
      <c r="D2" s="239"/>
      <c r="E2" s="239"/>
      <c r="F2" s="239"/>
      <c r="G2" s="239"/>
      <c r="H2" s="239"/>
      <c r="I2" s="239"/>
      <c r="J2" s="239"/>
      <c r="K2" s="302"/>
      <c r="L2" s="302"/>
      <c r="M2" s="302"/>
      <c r="N2" s="302"/>
      <c r="O2" s="1056"/>
      <c r="P2" s="1056"/>
      <c r="Q2" s="1056"/>
    </row>
    <row r="3" spans="1:90" s="77" customFormat="1" ht="27.75" customHeight="1">
      <c r="A3" s="1119" t="s">
        <v>295</v>
      </c>
      <c r="B3" s="1119" t="s">
        <v>48</v>
      </c>
      <c r="C3" s="1075" t="s">
        <v>55</v>
      </c>
      <c r="D3" s="1150" t="s">
        <v>4</v>
      </c>
      <c r="E3" s="1151"/>
      <c r="F3" s="1151"/>
      <c r="G3" s="1152"/>
      <c r="H3" s="1150" t="s">
        <v>167</v>
      </c>
      <c r="I3" s="1151"/>
      <c r="J3" s="1151"/>
      <c r="K3" s="1151"/>
      <c r="L3" s="1151"/>
      <c r="M3" s="1151"/>
      <c r="N3" s="1151"/>
      <c r="O3" s="1070" t="s">
        <v>6</v>
      </c>
      <c r="P3" s="1070"/>
      <c r="Q3" s="1070"/>
    </row>
    <row r="4" spans="1:90" s="77" customFormat="1" ht="22.5" customHeight="1">
      <c r="A4" s="1120"/>
      <c r="B4" s="1120"/>
      <c r="C4" s="1109"/>
      <c r="D4" s="1153" t="s">
        <v>147</v>
      </c>
      <c r="E4" s="998" t="s">
        <v>150</v>
      </c>
      <c r="F4" s="998" t="s">
        <v>176</v>
      </c>
      <c r="G4" s="998" t="s">
        <v>169</v>
      </c>
      <c r="H4" s="998" t="s">
        <v>453</v>
      </c>
      <c r="I4" s="998" t="s">
        <v>126</v>
      </c>
      <c r="J4" s="998" t="s">
        <v>454</v>
      </c>
      <c r="K4" s="998" t="s">
        <v>456</v>
      </c>
      <c r="L4" s="998" t="s">
        <v>455</v>
      </c>
      <c r="M4" s="998" t="s">
        <v>50</v>
      </c>
      <c r="N4" s="998" t="s">
        <v>15</v>
      </c>
      <c r="O4" s="1034" t="s">
        <v>180</v>
      </c>
      <c r="P4" s="1148" t="s">
        <v>18</v>
      </c>
      <c r="Q4" s="1149"/>
    </row>
    <row r="5" spans="1:90" s="78" customFormat="1" ht="126" customHeight="1">
      <c r="A5" s="1120"/>
      <c r="B5" s="1120"/>
      <c r="C5" s="1109"/>
      <c r="D5" s="1154"/>
      <c r="E5" s="999"/>
      <c r="F5" s="999"/>
      <c r="G5" s="999"/>
      <c r="H5" s="999"/>
      <c r="I5" s="999"/>
      <c r="J5" s="999"/>
      <c r="K5" s="999"/>
      <c r="L5" s="999"/>
      <c r="M5" s="999"/>
      <c r="N5" s="999"/>
      <c r="O5" s="1035"/>
      <c r="P5" s="257" t="s">
        <v>20</v>
      </c>
      <c r="Q5" s="257" t="s">
        <v>21</v>
      </c>
    </row>
    <row r="6" spans="1:90" s="16" customFormat="1" ht="15" customHeight="1">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c r="Q6" s="291">
        <v>17</v>
      </c>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row>
    <row r="7" spans="1:90" s="79" customFormat="1" ht="19.5" customHeight="1">
      <c r="A7" s="243" t="s">
        <v>22</v>
      </c>
      <c r="B7" s="303" t="s">
        <v>48</v>
      </c>
      <c r="C7" s="587">
        <f>SUM(C8:C18)</f>
        <v>0</v>
      </c>
      <c r="D7" s="587">
        <f t="shared" ref="D7:Q7" si="0">SUM(D8:D18)</f>
        <v>0</v>
      </c>
      <c r="E7" s="587">
        <f t="shared" si="0"/>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si="0"/>
        <v>0</v>
      </c>
      <c r="R7" s="138" t="str">
        <f>IF(AND(H7&lt;=C7,I7&lt;=C7,J7&lt;=C7,K7&lt;=C7,L7&lt;=C7,M7&lt;=C7,N7&lt;=C7),"Đúng","Sai")</f>
        <v>Đúng</v>
      </c>
      <c r="S7" s="138" t="str">
        <f>IF(AND(Q7&lt;=P7,P7&lt;=O7,O7&lt;=C7),"Đúng","Sai")</f>
        <v>Đúng</v>
      </c>
    </row>
    <row r="8" spans="1:90" s="81" customFormat="1" ht="19.5" customHeight="1">
      <c r="A8" s="304"/>
      <c r="B8" s="201" t="s">
        <v>177</v>
      </c>
      <c r="C8" s="650">
        <f>SUM(D8:G8)</f>
        <v>0</v>
      </c>
      <c r="D8" s="654"/>
      <c r="E8" s="590"/>
      <c r="F8" s="590"/>
      <c r="G8" s="590"/>
      <c r="H8" s="654"/>
      <c r="I8" s="654"/>
      <c r="J8" s="654"/>
      <c r="K8" s="654"/>
      <c r="L8" s="654"/>
      <c r="M8" s="654"/>
      <c r="N8" s="654"/>
      <c r="O8" s="655"/>
      <c r="P8" s="654"/>
      <c r="Q8" s="654"/>
      <c r="R8" s="138" t="str">
        <f t="shared" ref="R8:R22" si="1">IF(AND(H8&lt;=C8,I8&lt;=C8,J8&lt;=C8,K8&lt;=C8,L8&lt;=C8,M8&lt;=C8,N8&lt;=C8),"Đúng","Sai")</f>
        <v>Đúng</v>
      </c>
      <c r="S8" s="138" t="str">
        <f t="shared" ref="S8:S18" si="2">IF(AND(Q8&lt;=P8,P8&lt;=O8,O8&lt;=C8),"Đúng","Sai")</f>
        <v>Đúng</v>
      </c>
      <c r="T8" s="5"/>
    </row>
    <row r="9" spans="1:90" s="81" customFormat="1" ht="21" customHeight="1">
      <c r="A9" s="304"/>
      <c r="B9" s="201" t="s">
        <v>46</v>
      </c>
      <c r="C9" s="650">
        <f t="shared" ref="C9:C18" si="3">SUM(D9:G9)</f>
        <v>0</v>
      </c>
      <c r="D9" s="654"/>
      <c r="E9" s="590"/>
      <c r="F9" s="590"/>
      <c r="G9" s="590"/>
      <c r="H9" s="654"/>
      <c r="I9" s="654"/>
      <c r="J9" s="654"/>
      <c r="K9" s="654"/>
      <c r="L9" s="654"/>
      <c r="M9" s="654"/>
      <c r="N9" s="654"/>
      <c r="O9" s="655"/>
      <c r="P9" s="655"/>
      <c r="Q9" s="654"/>
      <c r="R9" s="138" t="str">
        <f t="shared" si="1"/>
        <v>Đúng</v>
      </c>
      <c r="S9" s="138" t="str">
        <f t="shared" si="2"/>
        <v>Đúng</v>
      </c>
    </row>
    <row r="10" spans="1:90" s="5" customFormat="1" ht="21" customHeight="1">
      <c r="A10" s="304"/>
      <c r="B10" s="201" t="s">
        <v>178</v>
      </c>
      <c r="C10" s="650">
        <f t="shared" si="3"/>
        <v>0</v>
      </c>
      <c r="D10" s="592"/>
      <c r="E10" s="593"/>
      <c r="F10" s="593"/>
      <c r="G10" s="593"/>
      <c r="H10" s="592"/>
      <c r="I10" s="592"/>
      <c r="J10" s="592"/>
      <c r="K10" s="592"/>
      <c r="L10" s="592"/>
      <c r="M10" s="592"/>
      <c r="N10" s="592"/>
      <c r="O10" s="655"/>
      <c r="P10" s="592"/>
      <c r="Q10" s="592"/>
      <c r="R10" s="138" t="str">
        <f t="shared" si="1"/>
        <v>Đúng</v>
      </c>
      <c r="S10" s="138" t="str">
        <f t="shared" si="2"/>
        <v>Đúng</v>
      </c>
    </row>
    <row r="11" spans="1:90" s="5" customFormat="1" ht="21" customHeight="1">
      <c r="A11" s="304"/>
      <c r="B11" s="201" t="s">
        <v>107</v>
      </c>
      <c r="C11" s="650">
        <f t="shared" si="3"/>
        <v>0</v>
      </c>
      <c r="D11" s="592"/>
      <c r="E11" s="592"/>
      <c r="F11" s="593"/>
      <c r="G11" s="593"/>
      <c r="H11" s="592"/>
      <c r="I11" s="592"/>
      <c r="J11" s="592"/>
      <c r="K11" s="592"/>
      <c r="L11" s="592"/>
      <c r="M11" s="592"/>
      <c r="N11" s="592"/>
      <c r="O11" s="655"/>
      <c r="P11" s="592"/>
      <c r="Q11" s="592"/>
      <c r="R11" s="138" t="str">
        <f t="shared" si="1"/>
        <v>Đúng</v>
      </c>
      <c r="S11" s="138" t="str">
        <f t="shared" si="2"/>
        <v>Đúng</v>
      </c>
    </row>
    <row r="12" spans="1:90" s="5" customFormat="1" ht="19.5" customHeight="1">
      <c r="A12" s="304"/>
      <c r="B12" s="201" t="s">
        <v>9</v>
      </c>
      <c r="C12" s="650">
        <f t="shared" si="3"/>
        <v>0</v>
      </c>
      <c r="D12" s="592"/>
      <c r="E12" s="592"/>
      <c r="F12" s="593"/>
      <c r="G12" s="593"/>
      <c r="H12" s="592"/>
      <c r="I12" s="592"/>
      <c r="J12" s="592"/>
      <c r="K12" s="592"/>
      <c r="L12" s="592"/>
      <c r="M12" s="592"/>
      <c r="N12" s="592"/>
      <c r="O12" s="655"/>
      <c r="P12" s="592"/>
      <c r="Q12" s="592"/>
      <c r="R12" s="138" t="str">
        <f t="shared" si="1"/>
        <v>Đúng</v>
      </c>
      <c r="S12" s="138" t="str">
        <f t="shared" si="2"/>
        <v>Đúng</v>
      </c>
    </row>
    <row r="13" spans="1:90" s="5" customFormat="1" ht="27.75" customHeight="1">
      <c r="A13" s="304"/>
      <c r="B13" s="201" t="s">
        <v>179</v>
      </c>
      <c r="C13" s="650">
        <f t="shared" si="3"/>
        <v>0</v>
      </c>
      <c r="D13" s="592"/>
      <c r="E13" s="592"/>
      <c r="F13" s="593"/>
      <c r="G13" s="593"/>
      <c r="H13" s="592"/>
      <c r="I13" s="592"/>
      <c r="J13" s="592"/>
      <c r="K13" s="592"/>
      <c r="L13" s="592"/>
      <c r="M13" s="592"/>
      <c r="N13" s="592"/>
      <c r="O13" s="655"/>
      <c r="P13" s="592"/>
      <c r="Q13" s="592"/>
      <c r="R13" s="138" t="str">
        <f t="shared" si="1"/>
        <v>Đúng</v>
      </c>
      <c r="S13" s="138" t="str">
        <f t="shared" si="2"/>
        <v>Đúng</v>
      </c>
    </row>
    <row r="14" spans="1:90" s="5" customFormat="1" ht="19.5" customHeight="1">
      <c r="A14" s="304"/>
      <c r="B14" s="201" t="s">
        <v>109</v>
      </c>
      <c r="C14" s="650">
        <f t="shared" si="3"/>
        <v>0</v>
      </c>
      <c r="D14" s="592"/>
      <c r="E14" s="592"/>
      <c r="F14" s="592"/>
      <c r="G14" s="593"/>
      <c r="H14" s="592"/>
      <c r="I14" s="592"/>
      <c r="J14" s="592"/>
      <c r="K14" s="592"/>
      <c r="L14" s="592"/>
      <c r="M14" s="592"/>
      <c r="N14" s="592"/>
      <c r="O14" s="655"/>
      <c r="P14" s="592"/>
      <c r="Q14" s="592"/>
      <c r="R14" s="138" t="str">
        <f t="shared" si="1"/>
        <v>Đúng</v>
      </c>
      <c r="S14" s="138" t="str">
        <f t="shared" si="2"/>
        <v>Đúng</v>
      </c>
    </row>
    <row r="15" spans="1:90" s="5" customFormat="1" ht="16.5" customHeight="1">
      <c r="A15" s="304"/>
      <c r="B15" s="201" t="s">
        <v>297</v>
      </c>
      <c r="C15" s="650">
        <f t="shared" si="3"/>
        <v>0</v>
      </c>
      <c r="D15" s="592"/>
      <c r="E15" s="592"/>
      <c r="F15" s="592"/>
      <c r="G15" s="593"/>
      <c r="H15" s="592"/>
      <c r="I15" s="592"/>
      <c r="J15" s="592"/>
      <c r="K15" s="592"/>
      <c r="L15" s="592"/>
      <c r="M15" s="592"/>
      <c r="N15" s="592"/>
      <c r="O15" s="655"/>
      <c r="P15" s="592"/>
      <c r="Q15" s="592"/>
      <c r="R15" s="138" t="str">
        <f t="shared" si="1"/>
        <v>Đúng</v>
      </c>
      <c r="S15" s="138" t="str">
        <f t="shared" si="2"/>
        <v>Đúng</v>
      </c>
    </row>
    <row r="16" spans="1:90" s="5" customFormat="1" ht="18" customHeight="1">
      <c r="A16" s="304"/>
      <c r="B16" s="201" t="s">
        <v>12</v>
      </c>
      <c r="C16" s="622">
        <f t="shared" si="3"/>
        <v>0</v>
      </c>
      <c r="D16" s="592"/>
      <c r="E16" s="592"/>
      <c r="F16" s="592"/>
      <c r="G16" s="592"/>
      <c r="H16" s="592"/>
      <c r="I16" s="592"/>
      <c r="J16" s="592"/>
      <c r="K16" s="592"/>
      <c r="L16" s="592"/>
      <c r="M16" s="592"/>
      <c r="N16" s="592"/>
      <c r="O16" s="655"/>
      <c r="P16" s="592"/>
      <c r="Q16" s="592"/>
      <c r="R16" s="138" t="str">
        <f t="shared" si="1"/>
        <v>Đúng</v>
      </c>
      <c r="S16" s="138" t="str">
        <f t="shared" si="2"/>
        <v>Đúng</v>
      </c>
    </row>
    <row r="17" spans="1:19" s="5" customFormat="1" ht="18" customHeight="1">
      <c r="A17" s="304"/>
      <c r="B17" s="201" t="s">
        <v>311</v>
      </c>
      <c r="C17" s="622">
        <f t="shared" si="3"/>
        <v>0</v>
      </c>
      <c r="D17" s="592"/>
      <c r="E17" s="592"/>
      <c r="F17" s="592"/>
      <c r="G17" s="592"/>
      <c r="H17" s="592"/>
      <c r="I17" s="592"/>
      <c r="J17" s="592"/>
      <c r="K17" s="592"/>
      <c r="L17" s="592"/>
      <c r="M17" s="592"/>
      <c r="N17" s="592"/>
      <c r="O17" s="655"/>
      <c r="P17" s="592"/>
      <c r="Q17" s="592"/>
      <c r="R17" s="138" t="str">
        <f t="shared" si="1"/>
        <v>Đúng</v>
      </c>
      <c r="S17" s="138" t="str">
        <f t="shared" si="2"/>
        <v>Đúng</v>
      </c>
    </row>
    <row r="18" spans="1:19" s="5" customFormat="1" ht="18" customHeight="1">
      <c r="A18" s="304"/>
      <c r="B18" s="256" t="s">
        <v>359</v>
      </c>
      <c r="C18" s="628">
        <f t="shared" si="3"/>
        <v>0</v>
      </c>
      <c r="D18" s="600"/>
      <c r="E18" s="600"/>
      <c r="F18" s="600"/>
      <c r="G18" s="600"/>
      <c r="H18" s="600"/>
      <c r="I18" s="600"/>
      <c r="J18" s="600"/>
      <c r="K18" s="600"/>
      <c r="L18" s="600"/>
      <c r="M18" s="600"/>
      <c r="N18" s="600"/>
      <c r="O18" s="655"/>
      <c r="P18" s="600"/>
      <c r="Q18" s="600"/>
      <c r="R18" s="138" t="str">
        <f t="shared" si="1"/>
        <v>Đúng</v>
      </c>
      <c r="S18" s="138" t="str">
        <f t="shared" si="2"/>
        <v>Đúng</v>
      </c>
    </row>
    <row r="19" spans="1:19" s="5" customFormat="1" ht="18" customHeight="1">
      <c r="A19" s="243" t="s">
        <v>27</v>
      </c>
      <c r="B19" s="266" t="s">
        <v>6</v>
      </c>
      <c r="C19" s="649"/>
      <c r="D19" s="649"/>
      <c r="E19" s="649"/>
      <c r="F19" s="649"/>
      <c r="G19" s="649"/>
      <c r="H19" s="649"/>
      <c r="I19" s="649"/>
      <c r="J19" s="649"/>
      <c r="K19" s="649"/>
      <c r="L19" s="649"/>
      <c r="M19" s="649"/>
      <c r="N19" s="649"/>
      <c r="O19" s="649"/>
      <c r="P19" s="649"/>
      <c r="Q19" s="649"/>
      <c r="R19" s="138"/>
      <c r="S19" s="79"/>
    </row>
    <row r="20" spans="1:19" s="5" customFormat="1" ht="21" customHeight="1">
      <c r="A20" s="204"/>
      <c r="B20" s="201" t="s">
        <v>180</v>
      </c>
      <c r="C20" s="636">
        <f>SUM(D20:G20)</f>
        <v>0</v>
      </c>
      <c r="D20" s="592"/>
      <c r="E20" s="592"/>
      <c r="F20" s="592"/>
      <c r="G20" s="592"/>
      <c r="H20" s="592"/>
      <c r="I20" s="592"/>
      <c r="J20" s="592"/>
      <c r="K20" s="592"/>
      <c r="L20" s="592"/>
      <c r="M20" s="592"/>
      <c r="N20" s="592"/>
      <c r="O20" s="590"/>
      <c r="P20" s="590"/>
      <c r="Q20" s="590"/>
      <c r="R20" s="138" t="str">
        <f t="shared" si="1"/>
        <v>Đúng</v>
      </c>
      <c r="S20" s="79"/>
    </row>
    <row r="21" spans="1:19" s="5" customFormat="1" ht="17.25" customHeight="1">
      <c r="A21" s="204"/>
      <c r="B21" s="201" t="s">
        <v>20</v>
      </c>
      <c r="C21" s="636">
        <f>SUM(D21:G21)</f>
        <v>0</v>
      </c>
      <c r="D21" s="592"/>
      <c r="E21" s="592"/>
      <c r="F21" s="592"/>
      <c r="G21" s="592"/>
      <c r="H21" s="592"/>
      <c r="I21" s="592"/>
      <c r="J21" s="592"/>
      <c r="K21" s="592"/>
      <c r="L21" s="592"/>
      <c r="M21" s="592"/>
      <c r="N21" s="592"/>
      <c r="O21" s="593"/>
      <c r="P21" s="593"/>
      <c r="Q21" s="593"/>
      <c r="R21" s="138" t="str">
        <f t="shared" si="1"/>
        <v>Đúng</v>
      </c>
      <c r="S21" s="79"/>
    </row>
    <row r="22" spans="1:19" s="5" customFormat="1" ht="17.25" customHeight="1">
      <c r="A22" s="253"/>
      <c r="B22" s="256" t="s">
        <v>21</v>
      </c>
      <c r="C22" s="642">
        <f>SUM(D22:G22)</f>
        <v>0</v>
      </c>
      <c r="D22" s="600"/>
      <c r="E22" s="600"/>
      <c r="F22" s="600"/>
      <c r="G22" s="600"/>
      <c r="H22" s="600"/>
      <c r="I22" s="600"/>
      <c r="J22" s="600"/>
      <c r="K22" s="600"/>
      <c r="L22" s="600"/>
      <c r="M22" s="600"/>
      <c r="N22" s="600"/>
      <c r="O22" s="653"/>
      <c r="P22" s="653"/>
      <c r="Q22" s="653"/>
      <c r="R22" s="138" t="str">
        <f t="shared" si="1"/>
        <v>Đúng</v>
      </c>
      <c r="S22" s="79"/>
    </row>
    <row r="23" spans="1:19" s="5" customFormat="1" ht="12" customHeight="1">
      <c r="A23" s="79"/>
      <c r="B23" s="81"/>
      <c r="C23" s="656"/>
      <c r="D23" s="657"/>
      <c r="E23" s="657"/>
      <c r="F23" s="657"/>
      <c r="G23" s="657"/>
      <c r="H23" s="657"/>
      <c r="I23" s="657"/>
      <c r="J23" s="657"/>
      <c r="K23" s="657"/>
      <c r="L23" s="657"/>
      <c r="M23" s="657"/>
      <c r="N23" s="657"/>
      <c r="O23" s="412"/>
      <c r="P23" s="412"/>
      <c r="Q23" s="412"/>
      <c r="R23" s="138"/>
      <c r="S23" s="79"/>
    </row>
    <row r="24" spans="1:19" ht="14.25" customHeight="1">
      <c r="C24" s="138" t="str">
        <f>IF(AND(C22&lt;=C21,C21&lt;=C20,C20&lt;=C7),"Đúng","Sai")</f>
        <v>Đúng</v>
      </c>
      <c r="D24" s="138" t="str">
        <f t="shared" ref="D24:N24" si="4">IF(AND(D22&lt;=D21,D21&lt;=D20,D20&lt;=D7),"Đúng","Sai")</f>
        <v>Đúng</v>
      </c>
      <c r="E24" s="138" t="str">
        <f t="shared" si="4"/>
        <v>Đúng</v>
      </c>
      <c r="F24" s="138" t="str">
        <f t="shared" si="4"/>
        <v>Đúng</v>
      </c>
      <c r="G24" s="138" t="str">
        <f t="shared" si="4"/>
        <v>Đúng</v>
      </c>
      <c r="H24" s="138" t="str">
        <f t="shared" si="4"/>
        <v>Đúng</v>
      </c>
      <c r="I24" s="138" t="str">
        <f t="shared" si="4"/>
        <v>Đúng</v>
      </c>
      <c r="J24" s="138" t="str">
        <f t="shared" si="4"/>
        <v>Đúng</v>
      </c>
      <c r="K24" s="138" t="str">
        <f t="shared" si="4"/>
        <v>Đúng</v>
      </c>
      <c r="L24" s="138" t="str">
        <f t="shared" si="4"/>
        <v>Đúng</v>
      </c>
      <c r="M24" s="138" t="str">
        <f t="shared" si="4"/>
        <v>Đúng</v>
      </c>
      <c r="N24" s="138" t="str">
        <f t="shared" si="4"/>
        <v>Đúng</v>
      </c>
      <c r="O24" s="75"/>
      <c r="P24" s="75"/>
      <c r="Q24" s="75"/>
      <c r="R24" s="75"/>
      <c r="S24" s="75"/>
    </row>
    <row r="25" spans="1:19" s="8" customFormat="1" ht="12.75" customHeight="1">
      <c r="A25" s="9"/>
      <c r="C25" s="138" t="str">
        <f>IF(C20=O7,"Đúng","Sai")</f>
        <v>Đúng</v>
      </c>
      <c r="D25" s="412"/>
      <c r="E25" s="412"/>
      <c r="F25" s="412"/>
      <c r="G25" s="412"/>
      <c r="H25" s="412"/>
      <c r="I25" s="412"/>
      <c r="J25" s="412"/>
      <c r="K25" s="412"/>
      <c r="L25" s="412"/>
      <c r="M25" s="412"/>
      <c r="N25" s="412"/>
      <c r="O25" s="412"/>
      <c r="P25" s="412"/>
      <c r="Q25" s="412"/>
      <c r="R25" s="412"/>
      <c r="S25" s="412"/>
    </row>
    <row r="26" spans="1:19" s="8" customFormat="1" ht="12.75" customHeight="1">
      <c r="A26" s="9"/>
      <c r="C26" s="138" t="str">
        <f>IF(C21=P7,"Đúng","Sai")</f>
        <v>Đúng</v>
      </c>
      <c r="D26" s="412"/>
      <c r="E26" s="412"/>
      <c r="F26" s="412"/>
      <c r="G26" s="412"/>
      <c r="H26" s="412"/>
      <c r="I26" s="412"/>
      <c r="J26" s="412"/>
      <c r="K26" s="412"/>
      <c r="L26" s="412"/>
      <c r="M26" s="412"/>
      <c r="N26" s="412"/>
      <c r="O26" s="412"/>
      <c r="P26" s="412"/>
      <c r="Q26" s="412"/>
      <c r="R26" s="412"/>
      <c r="S26" s="412"/>
    </row>
    <row r="27" spans="1:19" s="8" customFormat="1" ht="11.25">
      <c r="A27" s="9"/>
      <c r="C27" s="138" t="str">
        <f>IF(C22=Q7,"Đúng","Sai")</f>
        <v>Đúng</v>
      </c>
      <c r="D27" s="412"/>
      <c r="E27" s="412"/>
      <c r="F27" s="412"/>
      <c r="G27" s="412"/>
      <c r="H27" s="412"/>
      <c r="I27" s="412"/>
      <c r="J27" s="412"/>
      <c r="K27" s="412"/>
      <c r="L27" s="412"/>
      <c r="M27" s="412"/>
      <c r="N27" s="412"/>
      <c r="O27" s="412"/>
      <c r="P27" s="412"/>
      <c r="Q27" s="412"/>
      <c r="R27" s="412"/>
      <c r="S27" s="412"/>
    </row>
    <row r="28" spans="1:19">
      <c r="C28" s="35"/>
      <c r="D28" s="75"/>
      <c r="E28" s="75"/>
      <c r="F28" s="75"/>
      <c r="G28" s="75"/>
      <c r="H28" s="75"/>
      <c r="I28" s="75"/>
      <c r="J28" s="75"/>
      <c r="K28" s="75"/>
      <c r="L28" s="75"/>
      <c r="M28" s="75"/>
      <c r="N28" s="75"/>
      <c r="O28" s="75"/>
      <c r="P28" s="75"/>
      <c r="Q28" s="75"/>
      <c r="R28" s="75"/>
      <c r="S28" s="75"/>
    </row>
  </sheetData>
  <sheetProtection sheet="1" formatCells="0" formatColumns="0" formatRows="0"/>
  <mergeCells count="23">
    <mergeCell ref="P4:Q4"/>
    <mergeCell ref="J4:J5"/>
    <mergeCell ref="K4:K5"/>
    <mergeCell ref="M4:M5"/>
    <mergeCell ref="N4:N5"/>
    <mergeCell ref="L4:L5"/>
    <mergeCell ref="O4:O5"/>
    <mergeCell ref="I4:I5"/>
    <mergeCell ref="A1:N1"/>
    <mergeCell ref="P1:Q1"/>
    <mergeCell ref="A2:B2"/>
    <mergeCell ref="O2:Q2"/>
    <mergeCell ref="A3:A5"/>
    <mergeCell ref="B3:B5"/>
    <mergeCell ref="C3:C5"/>
    <mergeCell ref="D3:G3"/>
    <mergeCell ref="H3:N3"/>
    <mergeCell ref="O3:Q3"/>
    <mergeCell ref="D4:D5"/>
    <mergeCell ref="E4:E5"/>
    <mergeCell ref="F4:F5"/>
    <mergeCell ref="G4:G5"/>
    <mergeCell ref="H4:H5"/>
  </mergeCells>
  <conditionalFormatting sqref="A24:XFD27">
    <cfRule type="cellIs" dxfId="36" priority="5" operator="equal">
      <formula>"Đúng"</formula>
    </cfRule>
  </conditionalFormatting>
  <conditionalFormatting sqref="S1:S1048576">
    <cfRule type="cellIs" dxfId="35" priority="4" operator="equal">
      <formula>"Đúng"</formula>
    </cfRule>
  </conditionalFormatting>
  <conditionalFormatting sqref="R7:R23">
    <cfRule type="cellIs" dxfId="34" priority="3" operator="equal">
      <formula>"Đúng"</formula>
    </cfRule>
  </conditionalFormatting>
  <conditionalFormatting sqref="O23:Q23">
    <cfRule type="cellIs" dxfId="33" priority="1" operator="equal">
      <formula>"Đúng"</formula>
    </cfRule>
  </conditionalFormatting>
  <pageMargins left="0.51181102362204722" right="0.23622047244094491" top="0" bottom="0" header="0" footer="0"/>
  <pageSetup paperSize="9" scale="96" orientation="landscape" r:id="rId1"/>
  <headerFooter alignWithMargins="0"/>
</worksheet>
</file>

<file path=xl/worksheets/sheet15.xml><?xml version="1.0" encoding="utf-8"?>
<worksheet xmlns="http://schemas.openxmlformats.org/spreadsheetml/2006/main" xmlns:r="http://schemas.openxmlformats.org/officeDocument/2006/relationships">
  <sheetPr codeName="Sheet17">
    <tabColor rgb="FFFFFF00"/>
    <pageSetUpPr fitToPage="1"/>
  </sheetPr>
  <dimension ref="A1:Q15"/>
  <sheetViews>
    <sheetView showGridLines="0" workbookViewId="0">
      <selection sqref="A1:P15"/>
    </sheetView>
  </sheetViews>
  <sheetFormatPr defaultRowHeight="12.75"/>
  <cols>
    <col min="1" max="1" width="5.140625" customWidth="1"/>
    <col min="2" max="2" width="33.42578125" customWidth="1"/>
    <col min="8" max="8" width="7.42578125" customWidth="1"/>
    <col min="9" max="9" width="7.85546875" customWidth="1"/>
    <col min="10" max="10" width="6.5703125" customWidth="1"/>
    <col min="12" max="12" width="8.140625" customWidth="1"/>
    <col min="13" max="15" width="7" customWidth="1"/>
    <col min="16" max="16" width="9.140625" customWidth="1"/>
    <col min="260" max="260" width="5.140625" customWidth="1"/>
    <col min="261" max="261" width="33.42578125" customWidth="1"/>
    <col min="516" max="516" width="5.140625" customWidth="1"/>
    <col min="517" max="517" width="33.42578125" customWidth="1"/>
    <col min="772" max="772" width="5.140625" customWidth="1"/>
    <col min="773" max="773" width="33.42578125" customWidth="1"/>
    <col min="1028" max="1028" width="5.140625" customWidth="1"/>
    <col min="1029" max="1029" width="33.42578125" customWidth="1"/>
    <col min="1284" max="1284" width="5.140625" customWidth="1"/>
    <col min="1285" max="1285" width="33.42578125" customWidth="1"/>
    <col min="1540" max="1540" width="5.140625" customWidth="1"/>
    <col min="1541" max="1541" width="33.42578125" customWidth="1"/>
    <col min="1796" max="1796" width="5.140625" customWidth="1"/>
    <col min="1797" max="1797" width="33.42578125" customWidth="1"/>
    <col min="2052" max="2052" width="5.140625" customWidth="1"/>
    <col min="2053" max="2053" width="33.42578125" customWidth="1"/>
    <col min="2308" max="2308" width="5.140625" customWidth="1"/>
    <col min="2309" max="2309" width="33.42578125" customWidth="1"/>
    <col min="2564" max="2564" width="5.140625" customWidth="1"/>
    <col min="2565" max="2565" width="33.42578125" customWidth="1"/>
    <col min="2820" max="2820" width="5.140625" customWidth="1"/>
    <col min="2821" max="2821" width="33.42578125" customWidth="1"/>
    <col min="3076" max="3076" width="5.140625" customWidth="1"/>
    <col min="3077" max="3077" width="33.42578125" customWidth="1"/>
    <col min="3332" max="3332" width="5.140625" customWidth="1"/>
    <col min="3333" max="3333" width="33.42578125" customWidth="1"/>
    <col min="3588" max="3588" width="5.140625" customWidth="1"/>
    <col min="3589" max="3589" width="33.42578125" customWidth="1"/>
    <col min="3844" max="3844" width="5.140625" customWidth="1"/>
    <col min="3845" max="3845" width="33.42578125" customWidth="1"/>
    <col min="4100" max="4100" width="5.140625" customWidth="1"/>
    <col min="4101" max="4101" width="33.42578125" customWidth="1"/>
    <col min="4356" max="4356" width="5.140625" customWidth="1"/>
    <col min="4357" max="4357" width="33.42578125" customWidth="1"/>
    <col min="4612" max="4612" width="5.140625" customWidth="1"/>
    <col min="4613" max="4613" width="33.42578125" customWidth="1"/>
    <col min="4868" max="4868" width="5.140625" customWidth="1"/>
    <col min="4869" max="4869" width="33.42578125" customWidth="1"/>
    <col min="5124" max="5124" width="5.140625" customWidth="1"/>
    <col min="5125" max="5125" width="33.42578125" customWidth="1"/>
    <col min="5380" max="5380" width="5.140625" customWidth="1"/>
    <col min="5381" max="5381" width="33.42578125" customWidth="1"/>
    <col min="5636" max="5636" width="5.140625" customWidth="1"/>
    <col min="5637" max="5637" width="33.42578125" customWidth="1"/>
    <col min="5892" max="5892" width="5.140625" customWidth="1"/>
    <col min="5893" max="5893" width="33.42578125" customWidth="1"/>
    <col min="6148" max="6148" width="5.140625" customWidth="1"/>
    <col min="6149" max="6149" width="33.42578125" customWidth="1"/>
    <col min="6404" max="6404" width="5.140625" customWidth="1"/>
    <col min="6405" max="6405" width="33.42578125" customWidth="1"/>
    <col min="6660" max="6660" width="5.140625" customWidth="1"/>
    <col min="6661" max="6661" width="33.42578125" customWidth="1"/>
    <col min="6916" max="6916" width="5.140625" customWidth="1"/>
    <col min="6917" max="6917" width="33.42578125" customWidth="1"/>
    <col min="7172" max="7172" width="5.140625" customWidth="1"/>
    <col min="7173" max="7173" width="33.42578125" customWidth="1"/>
    <col min="7428" max="7428" width="5.140625" customWidth="1"/>
    <col min="7429" max="7429" width="33.42578125" customWidth="1"/>
    <col min="7684" max="7684" width="5.140625" customWidth="1"/>
    <col min="7685" max="7685" width="33.42578125" customWidth="1"/>
    <col min="7940" max="7940" width="5.140625" customWidth="1"/>
    <col min="7941" max="7941" width="33.42578125" customWidth="1"/>
    <col min="8196" max="8196" width="5.140625" customWidth="1"/>
    <col min="8197" max="8197" width="33.42578125" customWidth="1"/>
    <col min="8452" max="8452" width="5.140625" customWidth="1"/>
    <col min="8453" max="8453" width="33.42578125" customWidth="1"/>
    <col min="8708" max="8708" width="5.140625" customWidth="1"/>
    <col min="8709" max="8709" width="33.42578125" customWidth="1"/>
    <col min="8964" max="8964" width="5.140625" customWidth="1"/>
    <col min="8965" max="8965" width="33.42578125" customWidth="1"/>
    <col min="9220" max="9220" width="5.140625" customWidth="1"/>
    <col min="9221" max="9221" width="33.42578125" customWidth="1"/>
    <col min="9476" max="9476" width="5.140625" customWidth="1"/>
    <col min="9477" max="9477" width="33.42578125" customWidth="1"/>
    <col min="9732" max="9732" width="5.140625" customWidth="1"/>
    <col min="9733" max="9733" width="33.42578125" customWidth="1"/>
    <col min="9988" max="9988" width="5.140625" customWidth="1"/>
    <col min="9989" max="9989" width="33.42578125" customWidth="1"/>
    <col min="10244" max="10244" width="5.140625" customWidth="1"/>
    <col min="10245" max="10245" width="33.42578125" customWidth="1"/>
    <col min="10500" max="10500" width="5.140625" customWidth="1"/>
    <col min="10501" max="10501" width="33.42578125" customWidth="1"/>
    <col min="10756" max="10756" width="5.140625" customWidth="1"/>
    <col min="10757" max="10757" width="33.42578125" customWidth="1"/>
    <col min="11012" max="11012" width="5.140625" customWidth="1"/>
    <col min="11013" max="11013" width="33.42578125" customWidth="1"/>
    <col min="11268" max="11268" width="5.140625" customWidth="1"/>
    <col min="11269" max="11269" width="33.42578125" customWidth="1"/>
    <col min="11524" max="11524" width="5.140625" customWidth="1"/>
    <col min="11525" max="11525" width="33.42578125" customWidth="1"/>
    <col min="11780" max="11780" width="5.140625" customWidth="1"/>
    <col min="11781" max="11781" width="33.42578125" customWidth="1"/>
    <col min="12036" max="12036" width="5.140625" customWidth="1"/>
    <col min="12037" max="12037" width="33.42578125" customWidth="1"/>
    <col min="12292" max="12292" width="5.140625" customWidth="1"/>
    <col min="12293" max="12293" width="33.42578125" customWidth="1"/>
    <col min="12548" max="12548" width="5.140625" customWidth="1"/>
    <col min="12549" max="12549" width="33.42578125" customWidth="1"/>
    <col min="12804" max="12804" width="5.140625" customWidth="1"/>
    <col min="12805" max="12805" width="33.42578125" customWidth="1"/>
    <col min="13060" max="13060" width="5.140625" customWidth="1"/>
    <col min="13061" max="13061" width="33.42578125" customWidth="1"/>
    <col min="13316" max="13316" width="5.140625" customWidth="1"/>
    <col min="13317" max="13317" width="33.42578125" customWidth="1"/>
    <col min="13572" max="13572" width="5.140625" customWidth="1"/>
    <col min="13573" max="13573" width="33.42578125" customWidth="1"/>
    <col min="13828" max="13828" width="5.140625" customWidth="1"/>
    <col min="13829" max="13829" width="33.42578125" customWidth="1"/>
    <col min="14084" max="14084" width="5.140625" customWidth="1"/>
    <col min="14085" max="14085" width="33.42578125" customWidth="1"/>
    <col min="14340" max="14340" width="5.140625" customWidth="1"/>
    <col min="14341" max="14341" width="33.42578125" customWidth="1"/>
    <col min="14596" max="14596" width="5.140625" customWidth="1"/>
    <col min="14597" max="14597" width="33.42578125" customWidth="1"/>
    <col min="14852" max="14852" width="5.140625" customWidth="1"/>
    <col min="14853" max="14853" width="33.42578125" customWidth="1"/>
    <col min="15108" max="15108" width="5.140625" customWidth="1"/>
    <col min="15109" max="15109" width="33.42578125" customWidth="1"/>
    <col min="15364" max="15364" width="5.140625" customWidth="1"/>
    <col min="15365" max="15365" width="33.42578125" customWidth="1"/>
    <col min="15620" max="15620" width="5.140625" customWidth="1"/>
    <col min="15621" max="15621" width="33.42578125" customWidth="1"/>
    <col min="15876" max="15876" width="5.140625" customWidth="1"/>
    <col min="15877" max="15877" width="33.42578125" customWidth="1"/>
    <col min="16132" max="16132" width="5.140625" customWidth="1"/>
    <col min="16133" max="16133" width="33.42578125" customWidth="1"/>
  </cols>
  <sheetData>
    <row r="1" spans="1:17" ht="21" customHeight="1">
      <c r="A1" s="1159" t="s">
        <v>537</v>
      </c>
      <c r="B1" s="1159"/>
      <c r="C1" s="1159"/>
      <c r="D1" s="1159"/>
      <c r="E1" s="1159"/>
      <c r="F1" s="1159"/>
      <c r="G1" s="1159"/>
      <c r="H1" s="1159"/>
      <c r="I1" s="1159"/>
      <c r="J1" s="1159"/>
      <c r="K1" s="1159"/>
      <c r="L1" s="1159"/>
      <c r="M1" s="1159"/>
      <c r="N1" s="1159"/>
      <c r="O1" s="1080" t="s">
        <v>197</v>
      </c>
      <c r="P1" s="1081"/>
    </row>
    <row r="2" spans="1:17" ht="18" customHeight="1">
      <c r="A2" s="1159"/>
      <c r="B2" s="1159"/>
      <c r="C2" s="1159"/>
      <c r="D2" s="1159"/>
      <c r="E2" s="1159"/>
      <c r="F2" s="1159"/>
      <c r="G2" s="1159"/>
      <c r="H2" s="1159"/>
      <c r="I2" s="1159"/>
      <c r="J2" s="1159"/>
      <c r="K2" s="1159"/>
      <c r="L2" s="1159"/>
      <c r="M2" s="1159"/>
      <c r="N2" s="1159"/>
      <c r="O2" s="21"/>
      <c r="P2" s="21"/>
    </row>
    <row r="3" spans="1:17" ht="18" customHeight="1">
      <c r="J3" s="1155" t="s">
        <v>182</v>
      </c>
      <c r="K3" s="1155"/>
      <c r="L3" s="1156"/>
      <c r="M3" s="1156"/>
      <c r="N3" s="1156"/>
      <c r="O3" s="1156"/>
      <c r="P3" s="1156"/>
    </row>
    <row r="4" spans="1:17" ht="26.25" customHeight="1">
      <c r="A4" s="1119" t="s">
        <v>295</v>
      </c>
      <c r="B4" s="1157" t="s">
        <v>48</v>
      </c>
      <c r="C4" s="1122" t="s">
        <v>55</v>
      </c>
      <c r="D4" s="1150" t="s">
        <v>4</v>
      </c>
      <c r="E4" s="1151"/>
      <c r="F4" s="1151"/>
      <c r="G4" s="1152"/>
      <c r="H4" s="1150" t="s">
        <v>6</v>
      </c>
      <c r="I4" s="1151"/>
      <c r="J4" s="1151"/>
      <c r="K4" s="1151"/>
      <c r="L4" s="1151"/>
      <c r="M4" s="1151"/>
      <c r="N4" s="1151"/>
      <c r="O4" s="1151"/>
      <c r="P4" s="1152"/>
    </row>
    <row r="5" spans="1:17" ht="161.25" customHeight="1">
      <c r="A5" s="1120"/>
      <c r="B5" s="1158"/>
      <c r="C5" s="1123"/>
      <c r="D5" s="213" t="s">
        <v>147</v>
      </c>
      <c r="E5" s="213" t="s">
        <v>150</v>
      </c>
      <c r="F5" s="213" t="s">
        <v>176</v>
      </c>
      <c r="G5" s="213" t="s">
        <v>169</v>
      </c>
      <c r="H5" s="213" t="s">
        <v>506</v>
      </c>
      <c r="I5" s="213" t="s">
        <v>507</v>
      </c>
      <c r="J5" s="213" t="s">
        <v>508</v>
      </c>
      <c r="K5" s="213" t="s">
        <v>509</v>
      </c>
      <c r="L5" s="213" t="s">
        <v>510</v>
      </c>
      <c r="M5" s="213" t="s">
        <v>526</v>
      </c>
      <c r="N5" s="213" t="s">
        <v>527</v>
      </c>
      <c r="O5" s="213" t="s">
        <v>528</v>
      </c>
      <c r="P5" s="213" t="s">
        <v>529</v>
      </c>
    </row>
    <row r="6" spans="1:17" ht="16.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row>
    <row r="7" spans="1:17" ht="29.25" customHeight="1">
      <c r="A7" s="204"/>
      <c r="B7" s="201" t="s">
        <v>183</v>
      </c>
      <c r="C7" s="300">
        <f>SUM(D7:G7)</f>
        <v>0</v>
      </c>
      <c r="D7" s="658"/>
      <c r="E7" s="659"/>
      <c r="F7" s="659"/>
      <c r="G7" s="659"/>
      <c r="H7" s="660"/>
      <c r="I7" s="660"/>
      <c r="J7" s="660"/>
      <c r="K7" s="660"/>
      <c r="L7" s="660"/>
      <c r="M7" s="660"/>
      <c r="N7" s="660"/>
      <c r="O7" s="660"/>
      <c r="P7" s="658"/>
      <c r="Q7" s="138" t="str">
        <f>IF(AND(H7&lt;=C7,I7&lt;=C7,J7&lt;=C7,K7&lt;=C7,L7&lt;=C7,N7&lt;=C7,O7&lt;=C7,P7&lt;=C7),"Đúng","Sai")</f>
        <v>Đúng</v>
      </c>
    </row>
    <row r="8" spans="1:17" ht="29.25" customHeight="1">
      <c r="A8" s="204"/>
      <c r="B8" s="201" t="s">
        <v>184</v>
      </c>
      <c r="C8" s="300">
        <f t="shared" ref="C8:C14" si="0">SUM(D8:G8)</f>
        <v>0</v>
      </c>
      <c r="D8" s="658"/>
      <c r="E8" s="659"/>
      <c r="F8" s="659"/>
      <c r="G8" s="659"/>
      <c r="H8" s="660"/>
      <c r="I8" s="660"/>
      <c r="J8" s="660"/>
      <c r="K8" s="660"/>
      <c r="L8" s="660"/>
      <c r="M8" s="660"/>
      <c r="N8" s="660"/>
      <c r="O8" s="660"/>
      <c r="P8" s="658"/>
      <c r="Q8" s="138" t="str">
        <f t="shared" ref="Q8:Q15" si="1">IF(AND(H8&lt;=C8,I8&lt;=C8,J8&lt;=C8,K8&lt;=C8,L8&lt;=C8,N8&lt;=C8,O8&lt;=C8,P8&lt;=C8),"Đúng","Sai")</f>
        <v>Đúng</v>
      </c>
    </row>
    <row r="9" spans="1:17" ht="29.25" customHeight="1">
      <c r="A9" s="204"/>
      <c r="B9" s="201" t="s">
        <v>185</v>
      </c>
      <c r="C9" s="300">
        <f t="shared" si="0"/>
        <v>0</v>
      </c>
      <c r="D9" s="658"/>
      <c r="E9" s="658"/>
      <c r="F9" s="659"/>
      <c r="G9" s="659"/>
      <c r="H9" s="660"/>
      <c r="I9" s="660"/>
      <c r="J9" s="660"/>
      <c r="K9" s="660"/>
      <c r="L9" s="660"/>
      <c r="M9" s="660"/>
      <c r="N9" s="660"/>
      <c r="O9" s="660"/>
      <c r="P9" s="658"/>
      <c r="Q9" s="138" t="str">
        <f t="shared" si="1"/>
        <v>Đúng</v>
      </c>
    </row>
    <row r="10" spans="1:17" ht="29.25" customHeight="1">
      <c r="A10" s="204"/>
      <c r="B10" s="201" t="s">
        <v>152</v>
      </c>
      <c r="C10" s="300">
        <f t="shared" si="0"/>
        <v>0</v>
      </c>
      <c r="D10" s="658"/>
      <c r="E10" s="658"/>
      <c r="F10" s="659"/>
      <c r="G10" s="659"/>
      <c r="H10" s="658"/>
      <c r="I10" s="658"/>
      <c r="J10" s="658"/>
      <c r="K10" s="658"/>
      <c r="L10" s="658"/>
      <c r="M10" s="658"/>
      <c r="N10" s="658"/>
      <c r="O10" s="658"/>
      <c r="P10" s="658"/>
      <c r="Q10" s="138" t="str">
        <f t="shared" si="1"/>
        <v>Đúng</v>
      </c>
    </row>
    <row r="11" spans="1:17" ht="29.25" customHeight="1">
      <c r="A11" s="204"/>
      <c r="B11" s="201" t="s">
        <v>301</v>
      </c>
      <c r="C11" s="300">
        <f t="shared" si="0"/>
        <v>0</v>
      </c>
      <c r="D11" s="658"/>
      <c r="E11" s="658"/>
      <c r="F11" s="658"/>
      <c r="G11" s="659"/>
      <c r="H11" s="658"/>
      <c r="I11" s="658"/>
      <c r="J11" s="658"/>
      <c r="K11" s="658"/>
      <c r="L11" s="658"/>
      <c r="M11" s="658"/>
      <c r="N11" s="658"/>
      <c r="O11" s="658"/>
      <c r="P11" s="658"/>
      <c r="Q11" s="138" t="str">
        <f t="shared" si="1"/>
        <v>Đúng</v>
      </c>
    </row>
    <row r="12" spans="1:17" ht="29.25" customHeight="1">
      <c r="A12" s="204"/>
      <c r="B12" s="201" t="s">
        <v>186</v>
      </c>
      <c r="C12" s="300">
        <f t="shared" si="0"/>
        <v>0</v>
      </c>
      <c r="D12" s="658"/>
      <c r="E12" s="658"/>
      <c r="F12" s="658"/>
      <c r="G12" s="659"/>
      <c r="H12" s="658"/>
      <c r="I12" s="658"/>
      <c r="J12" s="658"/>
      <c r="K12" s="658"/>
      <c r="L12" s="658"/>
      <c r="M12" s="658"/>
      <c r="N12" s="658"/>
      <c r="O12" s="658"/>
      <c r="P12" s="658"/>
      <c r="Q12" s="138" t="str">
        <f t="shared" si="1"/>
        <v>Đúng</v>
      </c>
    </row>
    <row r="13" spans="1:17" ht="29.25" customHeight="1">
      <c r="A13" s="204"/>
      <c r="B13" s="201" t="s">
        <v>12</v>
      </c>
      <c r="C13" s="300">
        <f t="shared" si="0"/>
        <v>0</v>
      </c>
      <c r="D13" s="658"/>
      <c r="E13" s="658"/>
      <c r="F13" s="658"/>
      <c r="G13" s="658"/>
      <c r="H13" s="660"/>
      <c r="I13" s="660"/>
      <c r="J13" s="660"/>
      <c r="K13" s="660"/>
      <c r="L13" s="660"/>
      <c r="M13" s="660"/>
      <c r="N13" s="660"/>
      <c r="O13" s="660"/>
      <c r="P13" s="658"/>
      <c r="Q13" s="138" t="str">
        <f t="shared" si="1"/>
        <v>Đúng</v>
      </c>
    </row>
    <row r="14" spans="1:17" ht="29.25" customHeight="1">
      <c r="A14" s="204"/>
      <c r="B14" s="301" t="s">
        <v>311</v>
      </c>
      <c r="C14" s="300">
        <f t="shared" si="0"/>
        <v>0</v>
      </c>
      <c r="D14" s="661"/>
      <c r="E14" s="662"/>
      <c r="F14" s="662"/>
      <c r="G14" s="663"/>
      <c r="H14" s="664"/>
      <c r="I14" s="664"/>
      <c r="J14" s="664"/>
      <c r="K14" s="664"/>
      <c r="L14" s="664"/>
      <c r="M14" s="664"/>
      <c r="N14" s="664"/>
      <c r="O14" s="664"/>
      <c r="P14" s="662"/>
      <c r="Q14" s="138" t="str">
        <f t="shared" si="1"/>
        <v>Đúng</v>
      </c>
    </row>
    <row r="15" spans="1:17" ht="29.25" customHeight="1">
      <c r="A15" s="292" t="s">
        <v>22</v>
      </c>
      <c r="B15" s="292" t="s">
        <v>925</v>
      </c>
      <c r="C15" s="449">
        <f>SUM(C7:C14)</f>
        <v>0</v>
      </c>
      <c r="D15" s="449">
        <f t="shared" ref="D15:P15" si="2">SUM(D7:D14)</f>
        <v>0</v>
      </c>
      <c r="E15" s="449">
        <f t="shared" si="2"/>
        <v>0</v>
      </c>
      <c r="F15" s="449">
        <f t="shared" si="2"/>
        <v>0</v>
      </c>
      <c r="G15" s="449">
        <f t="shared" si="2"/>
        <v>0</v>
      </c>
      <c r="H15" s="449">
        <f t="shared" si="2"/>
        <v>0</v>
      </c>
      <c r="I15" s="449">
        <f t="shared" si="2"/>
        <v>0</v>
      </c>
      <c r="J15" s="449">
        <f t="shared" si="2"/>
        <v>0</v>
      </c>
      <c r="K15" s="449">
        <f t="shared" si="2"/>
        <v>0</v>
      </c>
      <c r="L15" s="449">
        <f t="shared" si="2"/>
        <v>0</v>
      </c>
      <c r="M15" s="449">
        <f t="shared" si="2"/>
        <v>0</v>
      </c>
      <c r="N15" s="449">
        <f t="shared" si="2"/>
        <v>0</v>
      </c>
      <c r="O15" s="449">
        <f t="shared" si="2"/>
        <v>0</v>
      </c>
      <c r="P15" s="449">
        <f t="shared" si="2"/>
        <v>0</v>
      </c>
      <c r="Q15" s="138" t="str">
        <f t="shared" si="1"/>
        <v>Đúng</v>
      </c>
    </row>
  </sheetData>
  <sheetProtection sheet="1" formatCells="0" formatColumns="0" formatRows="0"/>
  <mergeCells count="8">
    <mergeCell ref="O1:P1"/>
    <mergeCell ref="J3:P3"/>
    <mergeCell ref="A4:A5"/>
    <mergeCell ref="B4:B5"/>
    <mergeCell ref="C4:C5"/>
    <mergeCell ref="D4:G4"/>
    <mergeCell ref="H4:P4"/>
    <mergeCell ref="A1:N2"/>
  </mergeCells>
  <conditionalFormatting sqref="Q7:Q15">
    <cfRule type="cellIs" dxfId="32" priority="1" operator="equal">
      <formula>"Đúng"</formula>
    </cfRule>
  </conditionalFormatting>
  <pageMargins left="0.43307086614173229" right="0.19685039370078741" top="0.23622047244094491" bottom="0.51181102362204722" header="0" footer="0"/>
  <pageSetup paperSize="9" scale="93" orientation="landscape" r:id="rId1"/>
</worksheet>
</file>

<file path=xl/worksheets/sheet16.xml><?xml version="1.0" encoding="utf-8"?>
<worksheet xmlns="http://schemas.openxmlformats.org/spreadsheetml/2006/main" xmlns:r="http://schemas.openxmlformats.org/officeDocument/2006/relationships">
  <sheetPr codeName="Sheet18">
    <tabColor rgb="FFC00000"/>
    <pageSetUpPr fitToPage="1"/>
  </sheetPr>
  <dimension ref="A1:AD21"/>
  <sheetViews>
    <sheetView workbookViewId="0">
      <selection sqref="A1:AA14"/>
    </sheetView>
  </sheetViews>
  <sheetFormatPr defaultColWidth="5.5703125" defaultRowHeight="15.75"/>
  <cols>
    <col min="1" max="1" width="4.140625" style="24" customWidth="1"/>
    <col min="2" max="2" width="30.5703125" style="2" customWidth="1"/>
    <col min="3" max="3" width="6.140625" style="21" customWidth="1"/>
    <col min="4" max="7" width="4.7109375" style="2" customWidth="1"/>
    <col min="8" max="8" width="6.42578125" style="21" customWidth="1"/>
    <col min="9" max="9" width="5.85546875" style="2" customWidth="1"/>
    <col min="10" max="10" width="4.7109375" style="2" customWidth="1"/>
    <col min="11" max="12" width="5" style="2" customWidth="1"/>
    <col min="13" max="13" width="4.85546875" style="2" customWidth="1"/>
    <col min="14" max="14" width="6" style="2" customWidth="1"/>
    <col min="15" max="15" width="6.42578125" style="2" customWidth="1"/>
    <col min="16" max="17" width="5.28515625" style="2" customWidth="1"/>
    <col min="18" max="20" width="5.85546875" style="2" customWidth="1"/>
    <col min="21" max="21" width="7" style="2" customWidth="1"/>
    <col min="22" max="23" width="4.7109375" style="15" customWidth="1"/>
    <col min="24" max="25" width="4.7109375" style="2" customWidth="1"/>
    <col min="26" max="26" width="5.7109375" style="2" customWidth="1"/>
    <col min="27" max="27" width="6.5703125" style="2" customWidth="1"/>
    <col min="28" max="28" width="6.140625" style="2" customWidth="1"/>
    <col min="29" max="29" width="5.5703125" style="2"/>
    <col min="30" max="30" width="7.140625" style="2" customWidth="1"/>
    <col min="31" max="259" width="5.5703125" style="2"/>
    <col min="260" max="260" width="4.140625" style="2" customWidth="1"/>
    <col min="261" max="261" width="30.5703125" style="2" customWidth="1"/>
    <col min="262" max="262" width="6.140625" style="2" customWidth="1"/>
    <col min="263" max="266" width="4.7109375" style="2" customWidth="1"/>
    <col min="267" max="267" width="6.42578125" style="2" customWidth="1"/>
    <col min="268" max="268" width="5.85546875" style="2" customWidth="1"/>
    <col min="269" max="269" width="4.7109375" style="2" customWidth="1"/>
    <col min="270" max="271" width="5" style="2" customWidth="1"/>
    <col min="272" max="272" width="4.85546875" style="2" customWidth="1"/>
    <col min="273" max="278" width="5.28515625" style="2" customWidth="1"/>
    <col min="279" max="282" width="4.7109375" style="2" customWidth="1"/>
    <col min="283" max="515" width="5.5703125" style="2"/>
    <col min="516" max="516" width="4.140625" style="2" customWidth="1"/>
    <col min="517" max="517" width="30.5703125" style="2" customWidth="1"/>
    <col min="518" max="518" width="6.140625" style="2" customWidth="1"/>
    <col min="519" max="522" width="4.7109375" style="2" customWidth="1"/>
    <col min="523" max="523" width="6.42578125" style="2" customWidth="1"/>
    <col min="524" max="524" width="5.85546875" style="2" customWidth="1"/>
    <col min="525" max="525" width="4.7109375" style="2" customWidth="1"/>
    <col min="526" max="527" width="5" style="2" customWidth="1"/>
    <col min="528" max="528" width="4.85546875" style="2" customWidth="1"/>
    <col min="529" max="534" width="5.28515625" style="2" customWidth="1"/>
    <col min="535" max="538" width="4.7109375" style="2" customWidth="1"/>
    <col min="539" max="771" width="5.5703125" style="2"/>
    <col min="772" max="772" width="4.140625" style="2" customWidth="1"/>
    <col min="773" max="773" width="30.5703125" style="2" customWidth="1"/>
    <col min="774" max="774" width="6.140625" style="2" customWidth="1"/>
    <col min="775" max="778" width="4.7109375" style="2" customWidth="1"/>
    <col min="779" max="779" width="6.42578125" style="2" customWidth="1"/>
    <col min="780" max="780" width="5.85546875" style="2" customWidth="1"/>
    <col min="781" max="781" width="4.7109375" style="2" customWidth="1"/>
    <col min="782" max="783" width="5" style="2" customWidth="1"/>
    <col min="784" max="784" width="4.85546875" style="2" customWidth="1"/>
    <col min="785" max="790" width="5.28515625" style="2" customWidth="1"/>
    <col min="791" max="794" width="4.7109375" style="2" customWidth="1"/>
    <col min="795" max="1027" width="5.5703125" style="2"/>
    <col min="1028" max="1028" width="4.140625" style="2" customWidth="1"/>
    <col min="1029" max="1029" width="30.5703125" style="2" customWidth="1"/>
    <col min="1030" max="1030" width="6.140625" style="2" customWidth="1"/>
    <col min="1031" max="1034" width="4.7109375" style="2" customWidth="1"/>
    <col min="1035" max="1035" width="6.42578125" style="2" customWidth="1"/>
    <col min="1036" max="1036" width="5.85546875" style="2" customWidth="1"/>
    <col min="1037" max="1037" width="4.7109375" style="2" customWidth="1"/>
    <col min="1038" max="1039" width="5" style="2" customWidth="1"/>
    <col min="1040" max="1040" width="4.85546875" style="2" customWidth="1"/>
    <col min="1041" max="1046" width="5.28515625" style="2" customWidth="1"/>
    <col min="1047" max="1050" width="4.7109375" style="2" customWidth="1"/>
    <col min="1051" max="1283" width="5.5703125" style="2"/>
    <col min="1284" max="1284" width="4.140625" style="2" customWidth="1"/>
    <col min="1285" max="1285" width="30.5703125" style="2" customWidth="1"/>
    <col min="1286" max="1286" width="6.140625" style="2" customWidth="1"/>
    <col min="1287" max="1290" width="4.7109375" style="2" customWidth="1"/>
    <col min="1291" max="1291" width="6.42578125" style="2" customWidth="1"/>
    <col min="1292" max="1292" width="5.85546875" style="2" customWidth="1"/>
    <col min="1293" max="1293" width="4.7109375" style="2" customWidth="1"/>
    <col min="1294" max="1295" width="5" style="2" customWidth="1"/>
    <col min="1296" max="1296" width="4.85546875" style="2" customWidth="1"/>
    <col min="1297" max="1302" width="5.28515625" style="2" customWidth="1"/>
    <col min="1303" max="1306" width="4.7109375" style="2" customWidth="1"/>
    <col min="1307" max="1539" width="5.5703125" style="2"/>
    <col min="1540" max="1540" width="4.140625" style="2" customWidth="1"/>
    <col min="1541" max="1541" width="30.5703125" style="2" customWidth="1"/>
    <col min="1542" max="1542" width="6.140625" style="2" customWidth="1"/>
    <col min="1543" max="1546" width="4.7109375" style="2" customWidth="1"/>
    <col min="1547" max="1547" width="6.42578125" style="2" customWidth="1"/>
    <col min="1548" max="1548" width="5.85546875" style="2" customWidth="1"/>
    <col min="1549" max="1549" width="4.7109375" style="2" customWidth="1"/>
    <col min="1550" max="1551" width="5" style="2" customWidth="1"/>
    <col min="1552" max="1552" width="4.85546875" style="2" customWidth="1"/>
    <col min="1553" max="1558" width="5.28515625" style="2" customWidth="1"/>
    <col min="1559" max="1562" width="4.7109375" style="2" customWidth="1"/>
    <col min="1563" max="1795" width="5.5703125" style="2"/>
    <col min="1796" max="1796" width="4.140625" style="2" customWidth="1"/>
    <col min="1797" max="1797" width="30.5703125" style="2" customWidth="1"/>
    <col min="1798" max="1798" width="6.140625" style="2" customWidth="1"/>
    <col min="1799" max="1802" width="4.7109375" style="2" customWidth="1"/>
    <col min="1803" max="1803" width="6.42578125" style="2" customWidth="1"/>
    <col min="1804" max="1804" width="5.85546875" style="2" customWidth="1"/>
    <col min="1805" max="1805" width="4.7109375" style="2" customWidth="1"/>
    <col min="1806" max="1807" width="5" style="2" customWidth="1"/>
    <col min="1808" max="1808" width="4.85546875" style="2" customWidth="1"/>
    <col min="1809" max="1814" width="5.28515625" style="2" customWidth="1"/>
    <col min="1815" max="1818" width="4.7109375" style="2" customWidth="1"/>
    <col min="1819" max="2051" width="5.5703125" style="2"/>
    <col min="2052" max="2052" width="4.140625" style="2" customWidth="1"/>
    <col min="2053" max="2053" width="30.5703125" style="2" customWidth="1"/>
    <col min="2054" max="2054" width="6.140625" style="2" customWidth="1"/>
    <col min="2055" max="2058" width="4.7109375" style="2" customWidth="1"/>
    <col min="2059" max="2059" width="6.42578125" style="2" customWidth="1"/>
    <col min="2060" max="2060" width="5.85546875" style="2" customWidth="1"/>
    <col min="2061" max="2061" width="4.7109375" style="2" customWidth="1"/>
    <col min="2062" max="2063" width="5" style="2" customWidth="1"/>
    <col min="2064" max="2064" width="4.85546875" style="2" customWidth="1"/>
    <col min="2065" max="2070" width="5.28515625" style="2" customWidth="1"/>
    <col min="2071" max="2074" width="4.7109375" style="2" customWidth="1"/>
    <col min="2075" max="2307" width="5.5703125" style="2"/>
    <col min="2308" max="2308" width="4.140625" style="2" customWidth="1"/>
    <col min="2309" max="2309" width="30.5703125" style="2" customWidth="1"/>
    <col min="2310" max="2310" width="6.140625" style="2" customWidth="1"/>
    <col min="2311" max="2314" width="4.7109375" style="2" customWidth="1"/>
    <col min="2315" max="2315" width="6.42578125" style="2" customWidth="1"/>
    <col min="2316" max="2316" width="5.85546875" style="2" customWidth="1"/>
    <col min="2317" max="2317" width="4.7109375" style="2" customWidth="1"/>
    <col min="2318" max="2319" width="5" style="2" customWidth="1"/>
    <col min="2320" max="2320" width="4.85546875" style="2" customWidth="1"/>
    <col min="2321" max="2326" width="5.28515625" style="2" customWidth="1"/>
    <col min="2327" max="2330" width="4.7109375" style="2" customWidth="1"/>
    <col min="2331" max="2563" width="5.5703125" style="2"/>
    <col min="2564" max="2564" width="4.140625" style="2" customWidth="1"/>
    <col min="2565" max="2565" width="30.5703125" style="2" customWidth="1"/>
    <col min="2566" max="2566" width="6.140625" style="2" customWidth="1"/>
    <col min="2567" max="2570" width="4.7109375" style="2" customWidth="1"/>
    <col min="2571" max="2571" width="6.42578125" style="2" customWidth="1"/>
    <col min="2572" max="2572" width="5.85546875" style="2" customWidth="1"/>
    <col min="2573" max="2573" width="4.7109375" style="2" customWidth="1"/>
    <col min="2574" max="2575" width="5" style="2" customWidth="1"/>
    <col min="2576" max="2576" width="4.85546875" style="2" customWidth="1"/>
    <col min="2577" max="2582" width="5.28515625" style="2" customWidth="1"/>
    <col min="2583" max="2586" width="4.7109375" style="2" customWidth="1"/>
    <col min="2587" max="2819" width="5.5703125" style="2"/>
    <col min="2820" max="2820" width="4.140625" style="2" customWidth="1"/>
    <col min="2821" max="2821" width="30.5703125" style="2" customWidth="1"/>
    <col min="2822" max="2822" width="6.140625" style="2" customWidth="1"/>
    <col min="2823" max="2826" width="4.7109375" style="2" customWidth="1"/>
    <col min="2827" max="2827" width="6.42578125" style="2" customWidth="1"/>
    <col min="2828" max="2828" width="5.85546875" style="2" customWidth="1"/>
    <col min="2829" max="2829" width="4.7109375" style="2" customWidth="1"/>
    <col min="2830" max="2831" width="5" style="2" customWidth="1"/>
    <col min="2832" max="2832" width="4.85546875" style="2" customWidth="1"/>
    <col min="2833" max="2838" width="5.28515625" style="2" customWidth="1"/>
    <col min="2839" max="2842" width="4.7109375" style="2" customWidth="1"/>
    <col min="2843" max="3075" width="5.5703125" style="2"/>
    <col min="3076" max="3076" width="4.140625" style="2" customWidth="1"/>
    <col min="3077" max="3077" width="30.5703125" style="2" customWidth="1"/>
    <col min="3078" max="3078" width="6.140625" style="2" customWidth="1"/>
    <col min="3079" max="3082" width="4.7109375" style="2" customWidth="1"/>
    <col min="3083" max="3083" width="6.42578125" style="2" customWidth="1"/>
    <col min="3084" max="3084" width="5.85546875" style="2" customWidth="1"/>
    <col min="3085" max="3085" width="4.7109375" style="2" customWidth="1"/>
    <col min="3086" max="3087" width="5" style="2" customWidth="1"/>
    <col min="3088" max="3088" width="4.85546875" style="2" customWidth="1"/>
    <col min="3089" max="3094" width="5.28515625" style="2" customWidth="1"/>
    <col min="3095" max="3098" width="4.7109375" style="2" customWidth="1"/>
    <col min="3099" max="3331" width="5.5703125" style="2"/>
    <col min="3332" max="3332" width="4.140625" style="2" customWidth="1"/>
    <col min="3333" max="3333" width="30.5703125" style="2" customWidth="1"/>
    <col min="3334" max="3334" width="6.140625" style="2" customWidth="1"/>
    <col min="3335" max="3338" width="4.7109375" style="2" customWidth="1"/>
    <col min="3339" max="3339" width="6.42578125" style="2" customWidth="1"/>
    <col min="3340" max="3340" width="5.85546875" style="2" customWidth="1"/>
    <col min="3341" max="3341" width="4.7109375" style="2" customWidth="1"/>
    <col min="3342" max="3343" width="5" style="2" customWidth="1"/>
    <col min="3344" max="3344" width="4.85546875" style="2" customWidth="1"/>
    <col min="3345" max="3350" width="5.28515625" style="2" customWidth="1"/>
    <col min="3351" max="3354" width="4.7109375" style="2" customWidth="1"/>
    <col min="3355" max="3587" width="5.5703125" style="2"/>
    <col min="3588" max="3588" width="4.140625" style="2" customWidth="1"/>
    <col min="3589" max="3589" width="30.5703125" style="2" customWidth="1"/>
    <col min="3590" max="3590" width="6.140625" style="2" customWidth="1"/>
    <col min="3591" max="3594" width="4.7109375" style="2" customWidth="1"/>
    <col min="3595" max="3595" width="6.42578125" style="2" customWidth="1"/>
    <col min="3596" max="3596" width="5.85546875" style="2" customWidth="1"/>
    <col min="3597" max="3597" width="4.7109375" style="2" customWidth="1"/>
    <col min="3598" max="3599" width="5" style="2" customWidth="1"/>
    <col min="3600" max="3600" width="4.85546875" style="2" customWidth="1"/>
    <col min="3601" max="3606" width="5.28515625" style="2" customWidth="1"/>
    <col min="3607" max="3610" width="4.7109375" style="2" customWidth="1"/>
    <col min="3611" max="3843" width="5.5703125" style="2"/>
    <col min="3844" max="3844" width="4.140625" style="2" customWidth="1"/>
    <col min="3845" max="3845" width="30.5703125" style="2" customWidth="1"/>
    <col min="3846" max="3846" width="6.140625" style="2" customWidth="1"/>
    <col min="3847" max="3850" width="4.7109375" style="2" customWidth="1"/>
    <col min="3851" max="3851" width="6.42578125" style="2" customWidth="1"/>
    <col min="3852" max="3852" width="5.85546875" style="2" customWidth="1"/>
    <col min="3853" max="3853" width="4.7109375" style="2" customWidth="1"/>
    <col min="3854" max="3855" width="5" style="2" customWidth="1"/>
    <col min="3856" max="3856" width="4.85546875" style="2" customWidth="1"/>
    <col min="3857" max="3862" width="5.28515625" style="2" customWidth="1"/>
    <col min="3863" max="3866" width="4.7109375" style="2" customWidth="1"/>
    <col min="3867" max="4099" width="5.5703125" style="2"/>
    <col min="4100" max="4100" width="4.140625" style="2" customWidth="1"/>
    <col min="4101" max="4101" width="30.5703125" style="2" customWidth="1"/>
    <col min="4102" max="4102" width="6.140625" style="2" customWidth="1"/>
    <col min="4103" max="4106" width="4.7109375" style="2" customWidth="1"/>
    <col min="4107" max="4107" width="6.42578125" style="2" customWidth="1"/>
    <col min="4108" max="4108" width="5.85546875" style="2" customWidth="1"/>
    <col min="4109" max="4109" width="4.7109375" style="2" customWidth="1"/>
    <col min="4110" max="4111" width="5" style="2" customWidth="1"/>
    <col min="4112" max="4112" width="4.85546875" style="2" customWidth="1"/>
    <col min="4113" max="4118" width="5.28515625" style="2" customWidth="1"/>
    <col min="4119" max="4122" width="4.7109375" style="2" customWidth="1"/>
    <col min="4123" max="4355" width="5.5703125" style="2"/>
    <col min="4356" max="4356" width="4.140625" style="2" customWidth="1"/>
    <col min="4357" max="4357" width="30.5703125" style="2" customWidth="1"/>
    <col min="4358" max="4358" width="6.140625" style="2" customWidth="1"/>
    <col min="4359" max="4362" width="4.7109375" style="2" customWidth="1"/>
    <col min="4363" max="4363" width="6.42578125" style="2" customWidth="1"/>
    <col min="4364" max="4364" width="5.85546875" style="2" customWidth="1"/>
    <col min="4365" max="4365" width="4.7109375" style="2" customWidth="1"/>
    <col min="4366" max="4367" width="5" style="2" customWidth="1"/>
    <col min="4368" max="4368" width="4.85546875" style="2" customWidth="1"/>
    <col min="4369" max="4374" width="5.28515625" style="2" customWidth="1"/>
    <col min="4375" max="4378" width="4.7109375" style="2" customWidth="1"/>
    <col min="4379" max="4611" width="5.5703125" style="2"/>
    <col min="4612" max="4612" width="4.140625" style="2" customWidth="1"/>
    <col min="4613" max="4613" width="30.5703125" style="2" customWidth="1"/>
    <col min="4614" max="4614" width="6.140625" style="2" customWidth="1"/>
    <col min="4615" max="4618" width="4.7109375" style="2" customWidth="1"/>
    <col min="4619" max="4619" width="6.42578125" style="2" customWidth="1"/>
    <col min="4620" max="4620" width="5.85546875" style="2" customWidth="1"/>
    <col min="4621" max="4621" width="4.7109375" style="2" customWidth="1"/>
    <col min="4622" max="4623" width="5" style="2" customWidth="1"/>
    <col min="4624" max="4624" width="4.85546875" style="2" customWidth="1"/>
    <col min="4625" max="4630" width="5.28515625" style="2" customWidth="1"/>
    <col min="4631" max="4634" width="4.7109375" style="2" customWidth="1"/>
    <col min="4635" max="4867" width="5.5703125" style="2"/>
    <col min="4868" max="4868" width="4.140625" style="2" customWidth="1"/>
    <col min="4869" max="4869" width="30.5703125" style="2" customWidth="1"/>
    <col min="4870" max="4870" width="6.140625" style="2" customWidth="1"/>
    <col min="4871" max="4874" width="4.7109375" style="2" customWidth="1"/>
    <col min="4875" max="4875" width="6.42578125" style="2" customWidth="1"/>
    <col min="4876" max="4876" width="5.85546875" style="2" customWidth="1"/>
    <col min="4877" max="4877" width="4.7109375" style="2" customWidth="1"/>
    <col min="4878" max="4879" width="5" style="2" customWidth="1"/>
    <col min="4880" max="4880" width="4.85546875" style="2" customWidth="1"/>
    <col min="4881" max="4886" width="5.28515625" style="2" customWidth="1"/>
    <col min="4887" max="4890" width="4.7109375" style="2" customWidth="1"/>
    <col min="4891" max="5123" width="5.5703125" style="2"/>
    <col min="5124" max="5124" width="4.140625" style="2" customWidth="1"/>
    <col min="5125" max="5125" width="30.5703125" style="2" customWidth="1"/>
    <col min="5126" max="5126" width="6.140625" style="2" customWidth="1"/>
    <col min="5127" max="5130" width="4.7109375" style="2" customWidth="1"/>
    <col min="5131" max="5131" width="6.42578125" style="2" customWidth="1"/>
    <col min="5132" max="5132" width="5.85546875" style="2" customWidth="1"/>
    <col min="5133" max="5133" width="4.7109375" style="2" customWidth="1"/>
    <col min="5134" max="5135" width="5" style="2" customWidth="1"/>
    <col min="5136" max="5136" width="4.85546875" style="2" customWidth="1"/>
    <col min="5137" max="5142" width="5.28515625" style="2" customWidth="1"/>
    <col min="5143" max="5146" width="4.7109375" style="2" customWidth="1"/>
    <col min="5147" max="5379" width="5.5703125" style="2"/>
    <col min="5380" max="5380" width="4.140625" style="2" customWidth="1"/>
    <col min="5381" max="5381" width="30.5703125" style="2" customWidth="1"/>
    <col min="5382" max="5382" width="6.140625" style="2" customWidth="1"/>
    <col min="5383" max="5386" width="4.7109375" style="2" customWidth="1"/>
    <col min="5387" max="5387" width="6.42578125" style="2" customWidth="1"/>
    <col min="5388" max="5388" width="5.85546875" style="2" customWidth="1"/>
    <col min="5389" max="5389" width="4.7109375" style="2" customWidth="1"/>
    <col min="5390" max="5391" width="5" style="2" customWidth="1"/>
    <col min="5392" max="5392" width="4.85546875" style="2" customWidth="1"/>
    <col min="5393" max="5398" width="5.28515625" style="2" customWidth="1"/>
    <col min="5399" max="5402" width="4.7109375" style="2" customWidth="1"/>
    <col min="5403" max="5635" width="5.5703125" style="2"/>
    <col min="5636" max="5636" width="4.140625" style="2" customWidth="1"/>
    <col min="5637" max="5637" width="30.5703125" style="2" customWidth="1"/>
    <col min="5638" max="5638" width="6.140625" style="2" customWidth="1"/>
    <col min="5639" max="5642" width="4.7109375" style="2" customWidth="1"/>
    <col min="5643" max="5643" width="6.42578125" style="2" customWidth="1"/>
    <col min="5644" max="5644" width="5.85546875" style="2" customWidth="1"/>
    <col min="5645" max="5645" width="4.7109375" style="2" customWidth="1"/>
    <col min="5646" max="5647" width="5" style="2" customWidth="1"/>
    <col min="5648" max="5648" width="4.85546875" style="2" customWidth="1"/>
    <col min="5649" max="5654" width="5.28515625" style="2" customWidth="1"/>
    <col min="5655" max="5658" width="4.7109375" style="2" customWidth="1"/>
    <col min="5659" max="5891" width="5.5703125" style="2"/>
    <col min="5892" max="5892" width="4.140625" style="2" customWidth="1"/>
    <col min="5893" max="5893" width="30.5703125" style="2" customWidth="1"/>
    <col min="5894" max="5894" width="6.140625" style="2" customWidth="1"/>
    <col min="5895" max="5898" width="4.7109375" style="2" customWidth="1"/>
    <col min="5899" max="5899" width="6.42578125" style="2" customWidth="1"/>
    <col min="5900" max="5900" width="5.85546875" style="2" customWidth="1"/>
    <col min="5901" max="5901" width="4.7109375" style="2" customWidth="1"/>
    <col min="5902" max="5903" width="5" style="2" customWidth="1"/>
    <col min="5904" max="5904" width="4.85546875" style="2" customWidth="1"/>
    <col min="5905" max="5910" width="5.28515625" style="2" customWidth="1"/>
    <col min="5911" max="5914" width="4.7109375" style="2" customWidth="1"/>
    <col min="5915" max="6147" width="5.5703125" style="2"/>
    <col min="6148" max="6148" width="4.140625" style="2" customWidth="1"/>
    <col min="6149" max="6149" width="30.5703125" style="2" customWidth="1"/>
    <col min="6150" max="6150" width="6.140625" style="2" customWidth="1"/>
    <col min="6151" max="6154" width="4.7109375" style="2" customWidth="1"/>
    <col min="6155" max="6155" width="6.42578125" style="2" customWidth="1"/>
    <col min="6156" max="6156" width="5.85546875" style="2" customWidth="1"/>
    <col min="6157" max="6157" width="4.7109375" style="2" customWidth="1"/>
    <col min="6158" max="6159" width="5" style="2" customWidth="1"/>
    <col min="6160" max="6160" width="4.85546875" style="2" customWidth="1"/>
    <col min="6161" max="6166" width="5.28515625" style="2" customWidth="1"/>
    <col min="6167" max="6170" width="4.7109375" style="2" customWidth="1"/>
    <col min="6171" max="6403" width="5.5703125" style="2"/>
    <col min="6404" max="6404" width="4.140625" style="2" customWidth="1"/>
    <col min="6405" max="6405" width="30.5703125" style="2" customWidth="1"/>
    <col min="6406" max="6406" width="6.140625" style="2" customWidth="1"/>
    <col min="6407" max="6410" width="4.7109375" style="2" customWidth="1"/>
    <col min="6411" max="6411" width="6.42578125" style="2" customWidth="1"/>
    <col min="6412" max="6412" width="5.85546875" style="2" customWidth="1"/>
    <col min="6413" max="6413" width="4.7109375" style="2" customWidth="1"/>
    <col min="6414" max="6415" width="5" style="2" customWidth="1"/>
    <col min="6416" max="6416" width="4.85546875" style="2" customWidth="1"/>
    <col min="6417" max="6422" width="5.28515625" style="2" customWidth="1"/>
    <col min="6423" max="6426" width="4.7109375" style="2" customWidth="1"/>
    <col min="6427" max="6659" width="5.5703125" style="2"/>
    <col min="6660" max="6660" width="4.140625" style="2" customWidth="1"/>
    <col min="6661" max="6661" width="30.5703125" style="2" customWidth="1"/>
    <col min="6662" max="6662" width="6.140625" style="2" customWidth="1"/>
    <col min="6663" max="6666" width="4.7109375" style="2" customWidth="1"/>
    <col min="6667" max="6667" width="6.42578125" style="2" customWidth="1"/>
    <col min="6668" max="6668" width="5.85546875" style="2" customWidth="1"/>
    <col min="6669" max="6669" width="4.7109375" style="2" customWidth="1"/>
    <col min="6670" max="6671" width="5" style="2" customWidth="1"/>
    <col min="6672" max="6672" width="4.85546875" style="2" customWidth="1"/>
    <col min="6673" max="6678" width="5.28515625" style="2" customWidth="1"/>
    <col min="6679" max="6682" width="4.7109375" style="2" customWidth="1"/>
    <col min="6683" max="6915" width="5.5703125" style="2"/>
    <col min="6916" max="6916" width="4.140625" style="2" customWidth="1"/>
    <col min="6917" max="6917" width="30.5703125" style="2" customWidth="1"/>
    <col min="6918" max="6918" width="6.140625" style="2" customWidth="1"/>
    <col min="6919" max="6922" width="4.7109375" style="2" customWidth="1"/>
    <col min="6923" max="6923" width="6.42578125" style="2" customWidth="1"/>
    <col min="6924" max="6924" width="5.85546875" style="2" customWidth="1"/>
    <col min="6925" max="6925" width="4.7109375" style="2" customWidth="1"/>
    <col min="6926" max="6927" width="5" style="2" customWidth="1"/>
    <col min="6928" max="6928" width="4.85546875" style="2" customWidth="1"/>
    <col min="6929" max="6934" width="5.28515625" style="2" customWidth="1"/>
    <col min="6935" max="6938" width="4.7109375" style="2" customWidth="1"/>
    <col min="6939" max="7171" width="5.5703125" style="2"/>
    <col min="7172" max="7172" width="4.140625" style="2" customWidth="1"/>
    <col min="7173" max="7173" width="30.5703125" style="2" customWidth="1"/>
    <col min="7174" max="7174" width="6.140625" style="2" customWidth="1"/>
    <col min="7175" max="7178" width="4.7109375" style="2" customWidth="1"/>
    <col min="7179" max="7179" width="6.42578125" style="2" customWidth="1"/>
    <col min="7180" max="7180" width="5.85546875" style="2" customWidth="1"/>
    <col min="7181" max="7181" width="4.7109375" style="2" customWidth="1"/>
    <col min="7182" max="7183" width="5" style="2" customWidth="1"/>
    <col min="7184" max="7184" width="4.85546875" style="2" customWidth="1"/>
    <col min="7185" max="7190" width="5.28515625" style="2" customWidth="1"/>
    <col min="7191" max="7194" width="4.7109375" style="2" customWidth="1"/>
    <col min="7195" max="7427" width="5.5703125" style="2"/>
    <col min="7428" max="7428" width="4.140625" style="2" customWidth="1"/>
    <col min="7429" max="7429" width="30.5703125" style="2" customWidth="1"/>
    <col min="7430" max="7430" width="6.140625" style="2" customWidth="1"/>
    <col min="7431" max="7434" width="4.7109375" style="2" customWidth="1"/>
    <col min="7435" max="7435" width="6.42578125" style="2" customWidth="1"/>
    <col min="7436" max="7436" width="5.85546875" style="2" customWidth="1"/>
    <col min="7437" max="7437" width="4.7109375" style="2" customWidth="1"/>
    <col min="7438" max="7439" width="5" style="2" customWidth="1"/>
    <col min="7440" max="7440" width="4.85546875" style="2" customWidth="1"/>
    <col min="7441" max="7446" width="5.28515625" style="2" customWidth="1"/>
    <col min="7447" max="7450" width="4.7109375" style="2" customWidth="1"/>
    <col min="7451" max="7683" width="5.5703125" style="2"/>
    <col min="7684" max="7684" width="4.140625" style="2" customWidth="1"/>
    <col min="7685" max="7685" width="30.5703125" style="2" customWidth="1"/>
    <col min="7686" max="7686" width="6.140625" style="2" customWidth="1"/>
    <col min="7687" max="7690" width="4.7109375" style="2" customWidth="1"/>
    <col min="7691" max="7691" width="6.42578125" style="2" customWidth="1"/>
    <col min="7692" max="7692" width="5.85546875" style="2" customWidth="1"/>
    <col min="7693" max="7693" width="4.7109375" style="2" customWidth="1"/>
    <col min="7694" max="7695" width="5" style="2" customWidth="1"/>
    <col min="7696" max="7696" width="4.85546875" style="2" customWidth="1"/>
    <col min="7697" max="7702" width="5.28515625" style="2" customWidth="1"/>
    <col min="7703" max="7706" width="4.7109375" style="2" customWidth="1"/>
    <col min="7707" max="7939" width="5.5703125" style="2"/>
    <col min="7940" max="7940" width="4.140625" style="2" customWidth="1"/>
    <col min="7941" max="7941" width="30.5703125" style="2" customWidth="1"/>
    <col min="7942" max="7942" width="6.140625" style="2" customWidth="1"/>
    <col min="7943" max="7946" width="4.7109375" style="2" customWidth="1"/>
    <col min="7947" max="7947" width="6.42578125" style="2" customWidth="1"/>
    <col min="7948" max="7948" width="5.85546875" style="2" customWidth="1"/>
    <col min="7949" max="7949" width="4.7109375" style="2" customWidth="1"/>
    <col min="7950" max="7951" width="5" style="2" customWidth="1"/>
    <col min="7952" max="7952" width="4.85546875" style="2" customWidth="1"/>
    <col min="7953" max="7958" width="5.28515625" style="2" customWidth="1"/>
    <col min="7959" max="7962" width="4.7109375" style="2" customWidth="1"/>
    <col min="7963" max="8195" width="5.5703125" style="2"/>
    <col min="8196" max="8196" width="4.140625" style="2" customWidth="1"/>
    <col min="8197" max="8197" width="30.5703125" style="2" customWidth="1"/>
    <col min="8198" max="8198" width="6.140625" style="2" customWidth="1"/>
    <col min="8199" max="8202" width="4.7109375" style="2" customWidth="1"/>
    <col min="8203" max="8203" width="6.42578125" style="2" customWidth="1"/>
    <col min="8204" max="8204" width="5.85546875" style="2" customWidth="1"/>
    <col min="8205" max="8205" width="4.7109375" style="2" customWidth="1"/>
    <col min="8206" max="8207" width="5" style="2" customWidth="1"/>
    <col min="8208" max="8208" width="4.85546875" style="2" customWidth="1"/>
    <col min="8209" max="8214" width="5.28515625" style="2" customWidth="1"/>
    <col min="8215" max="8218" width="4.7109375" style="2" customWidth="1"/>
    <col min="8219" max="8451" width="5.5703125" style="2"/>
    <col min="8452" max="8452" width="4.140625" style="2" customWidth="1"/>
    <col min="8453" max="8453" width="30.5703125" style="2" customWidth="1"/>
    <col min="8454" max="8454" width="6.140625" style="2" customWidth="1"/>
    <col min="8455" max="8458" width="4.7109375" style="2" customWidth="1"/>
    <col min="8459" max="8459" width="6.42578125" style="2" customWidth="1"/>
    <col min="8460" max="8460" width="5.85546875" style="2" customWidth="1"/>
    <col min="8461" max="8461" width="4.7109375" style="2" customWidth="1"/>
    <col min="8462" max="8463" width="5" style="2" customWidth="1"/>
    <col min="8464" max="8464" width="4.85546875" style="2" customWidth="1"/>
    <col min="8465" max="8470" width="5.28515625" style="2" customWidth="1"/>
    <col min="8471" max="8474" width="4.7109375" style="2" customWidth="1"/>
    <col min="8475" max="8707" width="5.5703125" style="2"/>
    <col min="8708" max="8708" width="4.140625" style="2" customWidth="1"/>
    <col min="8709" max="8709" width="30.5703125" style="2" customWidth="1"/>
    <col min="8710" max="8710" width="6.140625" style="2" customWidth="1"/>
    <col min="8711" max="8714" width="4.7109375" style="2" customWidth="1"/>
    <col min="8715" max="8715" width="6.42578125" style="2" customWidth="1"/>
    <col min="8716" max="8716" width="5.85546875" style="2" customWidth="1"/>
    <col min="8717" max="8717" width="4.7109375" style="2" customWidth="1"/>
    <col min="8718" max="8719" width="5" style="2" customWidth="1"/>
    <col min="8720" max="8720" width="4.85546875" style="2" customWidth="1"/>
    <col min="8721" max="8726" width="5.28515625" style="2" customWidth="1"/>
    <col min="8727" max="8730" width="4.7109375" style="2" customWidth="1"/>
    <col min="8731" max="8963" width="5.5703125" style="2"/>
    <col min="8964" max="8964" width="4.140625" style="2" customWidth="1"/>
    <col min="8965" max="8965" width="30.5703125" style="2" customWidth="1"/>
    <col min="8966" max="8966" width="6.140625" style="2" customWidth="1"/>
    <col min="8967" max="8970" width="4.7109375" style="2" customWidth="1"/>
    <col min="8971" max="8971" width="6.42578125" style="2" customWidth="1"/>
    <col min="8972" max="8972" width="5.85546875" style="2" customWidth="1"/>
    <col min="8973" max="8973" width="4.7109375" style="2" customWidth="1"/>
    <col min="8974" max="8975" width="5" style="2" customWidth="1"/>
    <col min="8976" max="8976" width="4.85546875" style="2" customWidth="1"/>
    <col min="8977" max="8982" width="5.28515625" style="2" customWidth="1"/>
    <col min="8983" max="8986" width="4.7109375" style="2" customWidth="1"/>
    <col min="8987" max="9219" width="5.5703125" style="2"/>
    <col min="9220" max="9220" width="4.140625" style="2" customWidth="1"/>
    <col min="9221" max="9221" width="30.5703125" style="2" customWidth="1"/>
    <col min="9222" max="9222" width="6.140625" style="2" customWidth="1"/>
    <col min="9223" max="9226" width="4.7109375" style="2" customWidth="1"/>
    <col min="9227" max="9227" width="6.42578125" style="2" customWidth="1"/>
    <col min="9228" max="9228" width="5.85546875" style="2" customWidth="1"/>
    <col min="9229" max="9229" width="4.7109375" style="2" customWidth="1"/>
    <col min="9230" max="9231" width="5" style="2" customWidth="1"/>
    <col min="9232" max="9232" width="4.85546875" style="2" customWidth="1"/>
    <col min="9233" max="9238" width="5.28515625" style="2" customWidth="1"/>
    <col min="9239" max="9242" width="4.7109375" style="2" customWidth="1"/>
    <col min="9243" max="9475" width="5.5703125" style="2"/>
    <col min="9476" max="9476" width="4.140625" style="2" customWidth="1"/>
    <col min="9477" max="9477" width="30.5703125" style="2" customWidth="1"/>
    <col min="9478" max="9478" width="6.140625" style="2" customWidth="1"/>
    <col min="9479" max="9482" width="4.7109375" style="2" customWidth="1"/>
    <col min="9483" max="9483" width="6.42578125" style="2" customWidth="1"/>
    <col min="9484" max="9484" width="5.85546875" style="2" customWidth="1"/>
    <col min="9485" max="9485" width="4.7109375" style="2" customWidth="1"/>
    <col min="9486" max="9487" width="5" style="2" customWidth="1"/>
    <col min="9488" max="9488" width="4.85546875" style="2" customWidth="1"/>
    <col min="9489" max="9494" width="5.28515625" style="2" customWidth="1"/>
    <col min="9495" max="9498" width="4.7109375" style="2" customWidth="1"/>
    <col min="9499" max="9731" width="5.5703125" style="2"/>
    <col min="9732" max="9732" width="4.140625" style="2" customWidth="1"/>
    <col min="9733" max="9733" width="30.5703125" style="2" customWidth="1"/>
    <col min="9734" max="9734" width="6.140625" style="2" customWidth="1"/>
    <col min="9735" max="9738" width="4.7109375" style="2" customWidth="1"/>
    <col min="9739" max="9739" width="6.42578125" style="2" customWidth="1"/>
    <col min="9740" max="9740" width="5.85546875" style="2" customWidth="1"/>
    <col min="9741" max="9741" width="4.7109375" style="2" customWidth="1"/>
    <col min="9742" max="9743" width="5" style="2" customWidth="1"/>
    <col min="9744" max="9744" width="4.85546875" style="2" customWidth="1"/>
    <col min="9745" max="9750" width="5.28515625" style="2" customWidth="1"/>
    <col min="9751" max="9754" width="4.7109375" style="2" customWidth="1"/>
    <col min="9755" max="9987" width="5.5703125" style="2"/>
    <col min="9988" max="9988" width="4.140625" style="2" customWidth="1"/>
    <col min="9989" max="9989" width="30.5703125" style="2" customWidth="1"/>
    <col min="9990" max="9990" width="6.140625" style="2" customWidth="1"/>
    <col min="9991" max="9994" width="4.7109375" style="2" customWidth="1"/>
    <col min="9995" max="9995" width="6.42578125" style="2" customWidth="1"/>
    <col min="9996" max="9996" width="5.85546875" style="2" customWidth="1"/>
    <col min="9997" max="9997" width="4.7109375" style="2" customWidth="1"/>
    <col min="9998" max="9999" width="5" style="2" customWidth="1"/>
    <col min="10000" max="10000" width="4.85546875" style="2" customWidth="1"/>
    <col min="10001" max="10006" width="5.28515625" style="2" customWidth="1"/>
    <col min="10007" max="10010" width="4.7109375" style="2" customWidth="1"/>
    <col min="10011" max="10243" width="5.5703125" style="2"/>
    <col min="10244" max="10244" width="4.140625" style="2" customWidth="1"/>
    <col min="10245" max="10245" width="30.5703125" style="2" customWidth="1"/>
    <col min="10246" max="10246" width="6.140625" style="2" customWidth="1"/>
    <col min="10247" max="10250" width="4.7109375" style="2" customWidth="1"/>
    <col min="10251" max="10251" width="6.42578125" style="2" customWidth="1"/>
    <col min="10252" max="10252" width="5.85546875" style="2" customWidth="1"/>
    <col min="10253" max="10253" width="4.7109375" style="2" customWidth="1"/>
    <col min="10254" max="10255" width="5" style="2" customWidth="1"/>
    <col min="10256" max="10256" width="4.85546875" style="2" customWidth="1"/>
    <col min="10257" max="10262" width="5.28515625" style="2" customWidth="1"/>
    <col min="10263" max="10266" width="4.7109375" style="2" customWidth="1"/>
    <col min="10267" max="10499" width="5.5703125" style="2"/>
    <col min="10500" max="10500" width="4.140625" style="2" customWidth="1"/>
    <col min="10501" max="10501" width="30.5703125" style="2" customWidth="1"/>
    <col min="10502" max="10502" width="6.140625" style="2" customWidth="1"/>
    <col min="10503" max="10506" width="4.7109375" style="2" customWidth="1"/>
    <col min="10507" max="10507" width="6.42578125" style="2" customWidth="1"/>
    <col min="10508" max="10508" width="5.85546875" style="2" customWidth="1"/>
    <col min="10509" max="10509" width="4.7109375" style="2" customWidth="1"/>
    <col min="10510" max="10511" width="5" style="2" customWidth="1"/>
    <col min="10512" max="10512" width="4.85546875" style="2" customWidth="1"/>
    <col min="10513" max="10518" width="5.28515625" style="2" customWidth="1"/>
    <col min="10519" max="10522" width="4.7109375" style="2" customWidth="1"/>
    <col min="10523" max="10755" width="5.5703125" style="2"/>
    <col min="10756" max="10756" width="4.140625" style="2" customWidth="1"/>
    <col min="10757" max="10757" width="30.5703125" style="2" customWidth="1"/>
    <col min="10758" max="10758" width="6.140625" style="2" customWidth="1"/>
    <col min="10759" max="10762" width="4.7109375" style="2" customWidth="1"/>
    <col min="10763" max="10763" width="6.42578125" style="2" customWidth="1"/>
    <col min="10764" max="10764" width="5.85546875" style="2" customWidth="1"/>
    <col min="10765" max="10765" width="4.7109375" style="2" customWidth="1"/>
    <col min="10766" max="10767" width="5" style="2" customWidth="1"/>
    <col min="10768" max="10768" width="4.85546875" style="2" customWidth="1"/>
    <col min="10769" max="10774" width="5.28515625" style="2" customWidth="1"/>
    <col min="10775" max="10778" width="4.7109375" style="2" customWidth="1"/>
    <col min="10779" max="11011" width="5.5703125" style="2"/>
    <col min="11012" max="11012" width="4.140625" style="2" customWidth="1"/>
    <col min="11013" max="11013" width="30.5703125" style="2" customWidth="1"/>
    <col min="11014" max="11014" width="6.140625" style="2" customWidth="1"/>
    <col min="11015" max="11018" width="4.7109375" style="2" customWidth="1"/>
    <col min="11019" max="11019" width="6.42578125" style="2" customWidth="1"/>
    <col min="11020" max="11020" width="5.85546875" style="2" customWidth="1"/>
    <col min="11021" max="11021" width="4.7109375" style="2" customWidth="1"/>
    <col min="11022" max="11023" width="5" style="2" customWidth="1"/>
    <col min="11024" max="11024" width="4.85546875" style="2" customWidth="1"/>
    <col min="11025" max="11030" width="5.28515625" style="2" customWidth="1"/>
    <col min="11031" max="11034" width="4.7109375" style="2" customWidth="1"/>
    <col min="11035" max="11267" width="5.5703125" style="2"/>
    <col min="11268" max="11268" width="4.140625" style="2" customWidth="1"/>
    <col min="11269" max="11269" width="30.5703125" style="2" customWidth="1"/>
    <col min="11270" max="11270" width="6.140625" style="2" customWidth="1"/>
    <col min="11271" max="11274" width="4.7109375" style="2" customWidth="1"/>
    <col min="11275" max="11275" width="6.42578125" style="2" customWidth="1"/>
    <col min="11276" max="11276" width="5.85546875" style="2" customWidth="1"/>
    <col min="11277" max="11277" width="4.7109375" style="2" customWidth="1"/>
    <col min="11278" max="11279" width="5" style="2" customWidth="1"/>
    <col min="11280" max="11280" width="4.85546875" style="2" customWidth="1"/>
    <col min="11281" max="11286" width="5.28515625" style="2" customWidth="1"/>
    <col min="11287" max="11290" width="4.7109375" style="2" customWidth="1"/>
    <col min="11291" max="11523" width="5.5703125" style="2"/>
    <col min="11524" max="11524" width="4.140625" style="2" customWidth="1"/>
    <col min="11525" max="11525" width="30.5703125" style="2" customWidth="1"/>
    <col min="11526" max="11526" width="6.140625" style="2" customWidth="1"/>
    <col min="11527" max="11530" width="4.7109375" style="2" customWidth="1"/>
    <col min="11531" max="11531" width="6.42578125" style="2" customWidth="1"/>
    <col min="11532" max="11532" width="5.85546875" style="2" customWidth="1"/>
    <col min="11533" max="11533" width="4.7109375" style="2" customWidth="1"/>
    <col min="11534" max="11535" width="5" style="2" customWidth="1"/>
    <col min="11536" max="11536" width="4.85546875" style="2" customWidth="1"/>
    <col min="11537" max="11542" width="5.28515625" style="2" customWidth="1"/>
    <col min="11543" max="11546" width="4.7109375" style="2" customWidth="1"/>
    <col min="11547" max="11779" width="5.5703125" style="2"/>
    <col min="11780" max="11780" width="4.140625" style="2" customWidth="1"/>
    <col min="11781" max="11781" width="30.5703125" style="2" customWidth="1"/>
    <col min="11782" max="11782" width="6.140625" style="2" customWidth="1"/>
    <col min="11783" max="11786" width="4.7109375" style="2" customWidth="1"/>
    <col min="11787" max="11787" width="6.42578125" style="2" customWidth="1"/>
    <col min="11788" max="11788" width="5.85546875" style="2" customWidth="1"/>
    <col min="11789" max="11789" width="4.7109375" style="2" customWidth="1"/>
    <col min="11790" max="11791" width="5" style="2" customWidth="1"/>
    <col min="11792" max="11792" width="4.85546875" style="2" customWidth="1"/>
    <col min="11793" max="11798" width="5.28515625" style="2" customWidth="1"/>
    <col min="11799" max="11802" width="4.7109375" style="2" customWidth="1"/>
    <col min="11803" max="12035" width="5.5703125" style="2"/>
    <col min="12036" max="12036" width="4.140625" style="2" customWidth="1"/>
    <col min="12037" max="12037" width="30.5703125" style="2" customWidth="1"/>
    <col min="12038" max="12038" width="6.140625" style="2" customWidth="1"/>
    <col min="12039" max="12042" width="4.7109375" style="2" customWidth="1"/>
    <col min="12043" max="12043" width="6.42578125" style="2" customWidth="1"/>
    <col min="12044" max="12044" width="5.85546875" style="2" customWidth="1"/>
    <col min="12045" max="12045" width="4.7109375" style="2" customWidth="1"/>
    <col min="12046" max="12047" width="5" style="2" customWidth="1"/>
    <col min="12048" max="12048" width="4.85546875" style="2" customWidth="1"/>
    <col min="12049" max="12054" width="5.28515625" style="2" customWidth="1"/>
    <col min="12055" max="12058" width="4.7109375" style="2" customWidth="1"/>
    <col min="12059" max="12291" width="5.5703125" style="2"/>
    <col min="12292" max="12292" width="4.140625" style="2" customWidth="1"/>
    <col min="12293" max="12293" width="30.5703125" style="2" customWidth="1"/>
    <col min="12294" max="12294" width="6.140625" style="2" customWidth="1"/>
    <col min="12295" max="12298" width="4.7109375" style="2" customWidth="1"/>
    <col min="12299" max="12299" width="6.42578125" style="2" customWidth="1"/>
    <col min="12300" max="12300" width="5.85546875" style="2" customWidth="1"/>
    <col min="12301" max="12301" width="4.7109375" style="2" customWidth="1"/>
    <col min="12302" max="12303" width="5" style="2" customWidth="1"/>
    <col min="12304" max="12304" width="4.85546875" style="2" customWidth="1"/>
    <col min="12305" max="12310" width="5.28515625" style="2" customWidth="1"/>
    <col min="12311" max="12314" width="4.7109375" style="2" customWidth="1"/>
    <col min="12315" max="12547" width="5.5703125" style="2"/>
    <col min="12548" max="12548" width="4.140625" style="2" customWidth="1"/>
    <col min="12549" max="12549" width="30.5703125" style="2" customWidth="1"/>
    <col min="12550" max="12550" width="6.140625" style="2" customWidth="1"/>
    <col min="12551" max="12554" width="4.7109375" style="2" customWidth="1"/>
    <col min="12555" max="12555" width="6.42578125" style="2" customWidth="1"/>
    <col min="12556" max="12556" width="5.85546875" style="2" customWidth="1"/>
    <col min="12557" max="12557" width="4.7109375" style="2" customWidth="1"/>
    <col min="12558" max="12559" width="5" style="2" customWidth="1"/>
    <col min="12560" max="12560" width="4.85546875" style="2" customWidth="1"/>
    <col min="12561" max="12566" width="5.28515625" style="2" customWidth="1"/>
    <col min="12567" max="12570" width="4.7109375" style="2" customWidth="1"/>
    <col min="12571" max="12803" width="5.5703125" style="2"/>
    <col min="12804" max="12804" width="4.140625" style="2" customWidth="1"/>
    <col min="12805" max="12805" width="30.5703125" style="2" customWidth="1"/>
    <col min="12806" max="12806" width="6.140625" style="2" customWidth="1"/>
    <col min="12807" max="12810" width="4.7109375" style="2" customWidth="1"/>
    <col min="12811" max="12811" width="6.42578125" style="2" customWidth="1"/>
    <col min="12812" max="12812" width="5.85546875" style="2" customWidth="1"/>
    <col min="12813" max="12813" width="4.7109375" style="2" customWidth="1"/>
    <col min="12814" max="12815" width="5" style="2" customWidth="1"/>
    <col min="12816" max="12816" width="4.85546875" style="2" customWidth="1"/>
    <col min="12817" max="12822" width="5.28515625" style="2" customWidth="1"/>
    <col min="12823" max="12826" width="4.7109375" style="2" customWidth="1"/>
    <col min="12827" max="13059" width="5.5703125" style="2"/>
    <col min="13060" max="13060" width="4.140625" style="2" customWidth="1"/>
    <col min="13061" max="13061" width="30.5703125" style="2" customWidth="1"/>
    <col min="13062" max="13062" width="6.140625" style="2" customWidth="1"/>
    <col min="13063" max="13066" width="4.7109375" style="2" customWidth="1"/>
    <col min="13067" max="13067" width="6.42578125" style="2" customWidth="1"/>
    <col min="13068" max="13068" width="5.85546875" style="2" customWidth="1"/>
    <col min="13069" max="13069" width="4.7109375" style="2" customWidth="1"/>
    <col min="13070" max="13071" width="5" style="2" customWidth="1"/>
    <col min="13072" max="13072" width="4.85546875" style="2" customWidth="1"/>
    <col min="13073" max="13078" width="5.28515625" style="2" customWidth="1"/>
    <col min="13079" max="13082" width="4.7109375" style="2" customWidth="1"/>
    <col min="13083" max="13315" width="5.5703125" style="2"/>
    <col min="13316" max="13316" width="4.140625" style="2" customWidth="1"/>
    <col min="13317" max="13317" width="30.5703125" style="2" customWidth="1"/>
    <col min="13318" max="13318" width="6.140625" style="2" customWidth="1"/>
    <col min="13319" max="13322" width="4.7109375" style="2" customWidth="1"/>
    <col min="13323" max="13323" width="6.42578125" style="2" customWidth="1"/>
    <col min="13324" max="13324" width="5.85546875" style="2" customWidth="1"/>
    <col min="13325" max="13325" width="4.7109375" style="2" customWidth="1"/>
    <col min="13326" max="13327" width="5" style="2" customWidth="1"/>
    <col min="13328" max="13328" width="4.85546875" style="2" customWidth="1"/>
    <col min="13329" max="13334" width="5.28515625" style="2" customWidth="1"/>
    <col min="13335" max="13338" width="4.7109375" style="2" customWidth="1"/>
    <col min="13339" max="13571" width="5.5703125" style="2"/>
    <col min="13572" max="13572" width="4.140625" style="2" customWidth="1"/>
    <col min="13573" max="13573" width="30.5703125" style="2" customWidth="1"/>
    <col min="13574" max="13574" width="6.140625" style="2" customWidth="1"/>
    <col min="13575" max="13578" width="4.7109375" style="2" customWidth="1"/>
    <col min="13579" max="13579" width="6.42578125" style="2" customWidth="1"/>
    <col min="13580" max="13580" width="5.85546875" style="2" customWidth="1"/>
    <col min="13581" max="13581" width="4.7109375" style="2" customWidth="1"/>
    <col min="13582" max="13583" width="5" style="2" customWidth="1"/>
    <col min="13584" max="13584" width="4.85546875" style="2" customWidth="1"/>
    <col min="13585" max="13590" width="5.28515625" style="2" customWidth="1"/>
    <col min="13591" max="13594" width="4.7109375" style="2" customWidth="1"/>
    <col min="13595" max="13827" width="5.5703125" style="2"/>
    <col min="13828" max="13828" width="4.140625" style="2" customWidth="1"/>
    <col min="13829" max="13829" width="30.5703125" style="2" customWidth="1"/>
    <col min="13830" max="13830" width="6.140625" style="2" customWidth="1"/>
    <col min="13831" max="13834" width="4.7109375" style="2" customWidth="1"/>
    <col min="13835" max="13835" width="6.42578125" style="2" customWidth="1"/>
    <col min="13836" max="13836" width="5.85546875" style="2" customWidth="1"/>
    <col min="13837" max="13837" width="4.7109375" style="2" customWidth="1"/>
    <col min="13838" max="13839" width="5" style="2" customWidth="1"/>
    <col min="13840" max="13840" width="4.85546875" style="2" customWidth="1"/>
    <col min="13841" max="13846" width="5.28515625" style="2" customWidth="1"/>
    <col min="13847" max="13850" width="4.7109375" style="2" customWidth="1"/>
    <col min="13851" max="14083" width="5.5703125" style="2"/>
    <col min="14084" max="14084" width="4.140625" style="2" customWidth="1"/>
    <col min="14085" max="14085" width="30.5703125" style="2" customWidth="1"/>
    <col min="14086" max="14086" width="6.140625" style="2" customWidth="1"/>
    <col min="14087" max="14090" width="4.7109375" style="2" customWidth="1"/>
    <col min="14091" max="14091" width="6.42578125" style="2" customWidth="1"/>
    <col min="14092" max="14092" width="5.85546875" style="2" customWidth="1"/>
    <col min="14093" max="14093" width="4.7109375" style="2" customWidth="1"/>
    <col min="14094" max="14095" width="5" style="2" customWidth="1"/>
    <col min="14096" max="14096" width="4.85546875" style="2" customWidth="1"/>
    <col min="14097" max="14102" width="5.28515625" style="2" customWidth="1"/>
    <col min="14103" max="14106" width="4.7109375" style="2" customWidth="1"/>
    <col min="14107" max="14339" width="5.5703125" style="2"/>
    <col min="14340" max="14340" width="4.140625" style="2" customWidth="1"/>
    <col min="14341" max="14341" width="30.5703125" style="2" customWidth="1"/>
    <col min="14342" max="14342" width="6.140625" style="2" customWidth="1"/>
    <col min="14343" max="14346" width="4.7109375" style="2" customWidth="1"/>
    <col min="14347" max="14347" width="6.42578125" style="2" customWidth="1"/>
    <col min="14348" max="14348" width="5.85546875" style="2" customWidth="1"/>
    <col min="14349" max="14349" width="4.7109375" style="2" customWidth="1"/>
    <col min="14350" max="14351" width="5" style="2" customWidth="1"/>
    <col min="14352" max="14352" width="4.85546875" style="2" customWidth="1"/>
    <col min="14353" max="14358" width="5.28515625" style="2" customWidth="1"/>
    <col min="14359" max="14362" width="4.7109375" style="2" customWidth="1"/>
    <col min="14363" max="14595" width="5.5703125" style="2"/>
    <col min="14596" max="14596" width="4.140625" style="2" customWidth="1"/>
    <col min="14597" max="14597" width="30.5703125" style="2" customWidth="1"/>
    <col min="14598" max="14598" width="6.140625" style="2" customWidth="1"/>
    <col min="14599" max="14602" width="4.7109375" style="2" customWidth="1"/>
    <col min="14603" max="14603" width="6.42578125" style="2" customWidth="1"/>
    <col min="14604" max="14604" width="5.85546875" style="2" customWidth="1"/>
    <col min="14605" max="14605" width="4.7109375" style="2" customWidth="1"/>
    <col min="14606" max="14607" width="5" style="2" customWidth="1"/>
    <col min="14608" max="14608" width="4.85546875" style="2" customWidth="1"/>
    <col min="14609" max="14614" width="5.28515625" style="2" customWidth="1"/>
    <col min="14615" max="14618" width="4.7109375" style="2" customWidth="1"/>
    <col min="14619" max="14851" width="5.5703125" style="2"/>
    <col min="14852" max="14852" width="4.140625" style="2" customWidth="1"/>
    <col min="14853" max="14853" width="30.5703125" style="2" customWidth="1"/>
    <col min="14854" max="14854" width="6.140625" style="2" customWidth="1"/>
    <col min="14855" max="14858" width="4.7109375" style="2" customWidth="1"/>
    <col min="14859" max="14859" width="6.42578125" style="2" customWidth="1"/>
    <col min="14860" max="14860" width="5.85546875" style="2" customWidth="1"/>
    <col min="14861" max="14861" width="4.7109375" style="2" customWidth="1"/>
    <col min="14862" max="14863" width="5" style="2" customWidth="1"/>
    <col min="14864" max="14864" width="4.85546875" style="2" customWidth="1"/>
    <col min="14865" max="14870" width="5.28515625" style="2" customWidth="1"/>
    <col min="14871" max="14874" width="4.7109375" style="2" customWidth="1"/>
    <col min="14875" max="15107" width="5.5703125" style="2"/>
    <col min="15108" max="15108" width="4.140625" style="2" customWidth="1"/>
    <col min="15109" max="15109" width="30.5703125" style="2" customWidth="1"/>
    <col min="15110" max="15110" width="6.140625" style="2" customWidth="1"/>
    <col min="15111" max="15114" width="4.7109375" style="2" customWidth="1"/>
    <col min="15115" max="15115" width="6.42578125" style="2" customWidth="1"/>
    <col min="15116" max="15116" width="5.85546875" style="2" customWidth="1"/>
    <col min="15117" max="15117" width="4.7109375" style="2" customWidth="1"/>
    <col min="15118" max="15119" width="5" style="2" customWidth="1"/>
    <col min="15120" max="15120" width="4.85546875" style="2" customWidth="1"/>
    <col min="15121" max="15126" width="5.28515625" style="2" customWidth="1"/>
    <col min="15127" max="15130" width="4.7109375" style="2" customWidth="1"/>
    <col min="15131" max="15363" width="5.5703125" style="2"/>
    <col min="15364" max="15364" width="4.140625" style="2" customWidth="1"/>
    <col min="15365" max="15365" width="30.5703125" style="2" customWidth="1"/>
    <col min="15366" max="15366" width="6.140625" style="2" customWidth="1"/>
    <col min="15367" max="15370" width="4.7109375" style="2" customWidth="1"/>
    <col min="15371" max="15371" width="6.42578125" style="2" customWidth="1"/>
    <col min="15372" max="15372" width="5.85546875" style="2" customWidth="1"/>
    <col min="15373" max="15373" width="4.7109375" style="2" customWidth="1"/>
    <col min="15374" max="15375" width="5" style="2" customWidth="1"/>
    <col min="15376" max="15376" width="4.85546875" style="2" customWidth="1"/>
    <col min="15377" max="15382" width="5.28515625" style="2" customWidth="1"/>
    <col min="15383" max="15386" width="4.7109375" style="2" customWidth="1"/>
    <col min="15387" max="15619" width="5.5703125" style="2"/>
    <col min="15620" max="15620" width="4.140625" style="2" customWidth="1"/>
    <col min="15621" max="15621" width="30.5703125" style="2" customWidth="1"/>
    <col min="15622" max="15622" width="6.140625" style="2" customWidth="1"/>
    <col min="15623" max="15626" width="4.7109375" style="2" customWidth="1"/>
    <col min="15627" max="15627" width="6.42578125" style="2" customWidth="1"/>
    <col min="15628" max="15628" width="5.85546875" style="2" customWidth="1"/>
    <col min="15629" max="15629" width="4.7109375" style="2" customWidth="1"/>
    <col min="15630" max="15631" width="5" style="2" customWidth="1"/>
    <col min="15632" max="15632" width="4.85546875" style="2" customWidth="1"/>
    <col min="15633" max="15638" width="5.28515625" style="2" customWidth="1"/>
    <col min="15639" max="15642" width="4.7109375" style="2" customWidth="1"/>
    <col min="15643" max="15875" width="5.5703125" style="2"/>
    <col min="15876" max="15876" width="4.140625" style="2" customWidth="1"/>
    <col min="15877" max="15877" width="30.5703125" style="2" customWidth="1"/>
    <col min="15878" max="15878" width="6.140625" style="2" customWidth="1"/>
    <col min="15879" max="15882" width="4.7109375" style="2" customWidth="1"/>
    <col min="15883" max="15883" width="6.42578125" style="2" customWidth="1"/>
    <col min="15884" max="15884" width="5.85546875" style="2" customWidth="1"/>
    <col min="15885" max="15885" width="4.7109375" style="2" customWidth="1"/>
    <col min="15886" max="15887" width="5" style="2" customWidth="1"/>
    <col min="15888" max="15888" width="4.85546875" style="2" customWidth="1"/>
    <col min="15889" max="15894" width="5.28515625" style="2" customWidth="1"/>
    <col min="15895" max="15898" width="4.7109375" style="2" customWidth="1"/>
    <col min="15899" max="16131" width="5.5703125" style="2"/>
    <col min="16132" max="16132" width="4.140625" style="2" customWidth="1"/>
    <col min="16133" max="16133" width="30.5703125" style="2" customWidth="1"/>
    <col min="16134" max="16134" width="6.140625" style="2" customWidth="1"/>
    <col min="16135" max="16138" width="4.7109375" style="2" customWidth="1"/>
    <col min="16139" max="16139" width="6.42578125" style="2" customWidth="1"/>
    <col min="16140" max="16140" width="5.85546875" style="2" customWidth="1"/>
    <col min="16141" max="16141" width="4.7109375" style="2" customWidth="1"/>
    <col min="16142" max="16143" width="5" style="2" customWidth="1"/>
    <col min="16144" max="16144" width="4.85546875" style="2" customWidth="1"/>
    <col min="16145" max="16150" width="5.28515625" style="2" customWidth="1"/>
    <col min="16151" max="16154" width="4.7109375" style="2" customWidth="1"/>
    <col min="16155" max="16384" width="5.5703125" style="2"/>
  </cols>
  <sheetData>
    <row r="1" spans="1:30" s="75" customFormat="1" ht="36" customHeight="1">
      <c r="A1" s="1162" t="s">
        <v>594</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3"/>
      <c r="Z1" s="1105" t="s">
        <v>200</v>
      </c>
      <c r="AA1" s="1105"/>
      <c r="AC1" s="2"/>
    </row>
    <row r="2" spans="1:30" s="75" customFormat="1" ht="18.75">
      <c r="A2" s="297"/>
      <c r="B2" s="297"/>
      <c r="C2" s="297"/>
      <c r="D2" s="297"/>
      <c r="E2" s="297"/>
      <c r="F2" s="297"/>
      <c r="G2" s="297"/>
      <c r="H2" s="297"/>
      <c r="I2" s="297"/>
      <c r="J2" s="297"/>
      <c r="K2" s="297"/>
      <c r="L2" s="297"/>
      <c r="M2" s="297"/>
      <c r="N2" s="297"/>
      <c r="O2" s="297"/>
      <c r="P2" s="297"/>
      <c r="Q2" s="297"/>
      <c r="R2" s="297"/>
      <c r="S2" s="297"/>
      <c r="T2" s="297"/>
      <c r="U2" s="297"/>
      <c r="V2" s="298"/>
      <c r="W2" s="298"/>
      <c r="X2" s="298"/>
      <c r="Y2" s="298"/>
      <c r="Z2" s="299"/>
      <c r="AA2" s="299"/>
      <c r="AC2" s="2"/>
    </row>
    <row r="3" spans="1:30" s="25" customFormat="1" ht="52.5" customHeight="1">
      <c r="A3" s="1119" t="s">
        <v>295</v>
      </c>
      <c r="B3" s="1119" t="s">
        <v>48</v>
      </c>
      <c r="C3" s="1075" t="s">
        <v>55</v>
      </c>
      <c r="D3" s="1099" t="s">
        <v>560</v>
      </c>
      <c r="E3" s="1100"/>
      <c r="F3" s="1100"/>
      <c r="G3" s="1101"/>
      <c r="H3" s="1170" t="s">
        <v>188</v>
      </c>
      <c r="I3" s="1171"/>
      <c r="J3" s="1099" t="s">
        <v>189</v>
      </c>
      <c r="K3" s="1100"/>
      <c r="L3" s="1100"/>
      <c r="M3" s="1101"/>
      <c r="N3" s="1170" t="s">
        <v>499</v>
      </c>
      <c r="O3" s="1171"/>
      <c r="P3" s="1164" t="s">
        <v>6</v>
      </c>
      <c r="Q3" s="1165"/>
      <c r="R3" s="1165"/>
      <c r="S3" s="1165"/>
      <c r="T3" s="1165"/>
      <c r="U3" s="1165"/>
      <c r="V3" s="1166" t="s">
        <v>190</v>
      </c>
      <c r="W3" s="1167"/>
      <c r="X3" s="1167"/>
      <c r="Y3" s="1167"/>
      <c r="Z3" s="1167"/>
      <c r="AA3" s="1168"/>
      <c r="AC3" s="2"/>
    </row>
    <row r="4" spans="1:30" s="25" customFormat="1" ht="67.5" customHeight="1">
      <c r="A4" s="1120"/>
      <c r="B4" s="1120"/>
      <c r="C4" s="1109"/>
      <c r="D4" s="1020" t="s">
        <v>147</v>
      </c>
      <c r="E4" s="1020" t="s">
        <v>150</v>
      </c>
      <c r="F4" s="1020" t="s">
        <v>559</v>
      </c>
      <c r="G4" s="1020" t="s">
        <v>169</v>
      </c>
      <c r="H4" s="1161" t="s">
        <v>501</v>
      </c>
      <c r="I4" s="1020" t="s">
        <v>502</v>
      </c>
      <c r="J4" s="1020" t="s">
        <v>24</v>
      </c>
      <c r="K4" s="1020" t="s">
        <v>25</v>
      </c>
      <c r="L4" s="1020" t="s">
        <v>191</v>
      </c>
      <c r="M4" s="1020" t="s">
        <v>13</v>
      </c>
      <c r="N4" s="1161" t="s">
        <v>500</v>
      </c>
      <c r="O4" s="1020" t="s">
        <v>503</v>
      </c>
      <c r="P4" s="998" t="s">
        <v>192</v>
      </c>
      <c r="Q4" s="998" t="s">
        <v>193</v>
      </c>
      <c r="R4" s="1160" t="s">
        <v>504</v>
      </c>
      <c r="S4" s="1160"/>
      <c r="T4" s="1160" t="s">
        <v>505</v>
      </c>
      <c r="U4" s="1160"/>
      <c r="V4" s="1160" t="s">
        <v>140</v>
      </c>
      <c r="W4" s="1160"/>
      <c r="X4" s="1160" t="s">
        <v>141</v>
      </c>
      <c r="Y4" s="1160"/>
      <c r="Z4" s="1160" t="s">
        <v>194</v>
      </c>
      <c r="AA4" s="1160"/>
      <c r="AC4" s="2"/>
    </row>
    <row r="5" spans="1:30" s="26" customFormat="1" ht="51" customHeight="1">
      <c r="A5" s="1169"/>
      <c r="B5" s="1169"/>
      <c r="C5" s="1109"/>
      <c r="D5" s="1020"/>
      <c r="E5" s="1020"/>
      <c r="F5" s="1020"/>
      <c r="G5" s="1020"/>
      <c r="H5" s="1161"/>
      <c r="I5" s="1020"/>
      <c r="J5" s="1020"/>
      <c r="K5" s="1020"/>
      <c r="L5" s="1020"/>
      <c r="M5" s="1020"/>
      <c r="N5" s="1161"/>
      <c r="O5" s="1020"/>
      <c r="P5" s="999"/>
      <c r="Q5" s="999"/>
      <c r="R5" s="212" t="s">
        <v>309</v>
      </c>
      <c r="S5" s="212" t="s">
        <v>278</v>
      </c>
      <c r="T5" s="212" t="s">
        <v>309</v>
      </c>
      <c r="U5" s="212" t="s">
        <v>278</v>
      </c>
      <c r="V5" s="212" t="s">
        <v>309</v>
      </c>
      <c r="W5" s="212" t="s">
        <v>278</v>
      </c>
      <c r="X5" s="212" t="s">
        <v>309</v>
      </c>
      <c r="Y5" s="212" t="s">
        <v>278</v>
      </c>
      <c r="Z5" s="212" t="s">
        <v>309</v>
      </c>
      <c r="AA5" s="212" t="s">
        <v>278</v>
      </c>
      <c r="AC5" s="2"/>
    </row>
    <row r="6" spans="1:30" s="36" customFormat="1" ht="1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c r="V6" s="196">
        <v>22</v>
      </c>
      <c r="W6" s="196">
        <v>23</v>
      </c>
      <c r="X6" s="196">
        <v>24</v>
      </c>
      <c r="Y6" s="196">
        <v>25</v>
      </c>
      <c r="Z6" s="196">
        <v>26</v>
      </c>
      <c r="AA6" s="196">
        <v>27</v>
      </c>
      <c r="AC6" s="2"/>
    </row>
    <row r="7" spans="1:30" s="5" customFormat="1" ht="27.75" customHeight="1">
      <c r="A7" s="197"/>
      <c r="B7" s="263" t="s">
        <v>183</v>
      </c>
      <c r="C7" s="665">
        <f t="shared" ref="C7:C13" si="0">SUM(D7:G7)</f>
        <v>0</v>
      </c>
      <c r="D7" s="658"/>
      <c r="E7" s="672"/>
      <c r="F7" s="672"/>
      <c r="G7" s="672"/>
      <c r="H7" s="666">
        <f t="shared" ref="H7:H13" si="1">SUM(J7:M7)</f>
        <v>0</v>
      </c>
      <c r="I7" s="671"/>
      <c r="J7" s="671"/>
      <c r="K7" s="671"/>
      <c r="L7" s="671"/>
      <c r="M7" s="671"/>
      <c r="N7" s="671"/>
      <c r="O7" s="671"/>
      <c r="P7" s="671"/>
      <c r="Q7" s="671"/>
      <c r="R7" s="671"/>
      <c r="S7" s="671"/>
      <c r="T7" s="671"/>
      <c r="U7" s="671"/>
      <c r="V7" s="671"/>
      <c r="W7" s="671"/>
      <c r="X7" s="671"/>
      <c r="Y7" s="671"/>
      <c r="Z7" s="671"/>
      <c r="AA7" s="671"/>
      <c r="AB7" s="411" t="str">
        <f t="shared" ref="AB7:AB13" si="2">IF(AND((R7+T7)&lt;=I7,I7&lt;=H7,O7&lt;=N7,(S7+U7)&lt;=O7,(V7+X7+Z7)&lt;=I7,(W7+Y7+AA7)&lt;=O7),"Đúng","Sai")</f>
        <v>Đúng</v>
      </c>
      <c r="AC7" s="411" t="str">
        <f t="shared" ref="AC7:AC13" si="3">IF(H7=J7+K7+L7+M7,"Đúng","Sai")</f>
        <v>Đúng</v>
      </c>
      <c r="AD7" s="411" t="str">
        <f t="shared" ref="AD7:AD13" si="4">IF(C7=P7+Q7,"Đúng","Sai")</f>
        <v>Đúng</v>
      </c>
    </row>
    <row r="8" spans="1:30" s="5" customFormat="1" ht="29.25" customHeight="1">
      <c r="A8" s="200"/>
      <c r="B8" s="201" t="s">
        <v>184</v>
      </c>
      <c r="C8" s="667">
        <f t="shared" si="0"/>
        <v>0</v>
      </c>
      <c r="D8" s="100"/>
      <c r="E8" s="659"/>
      <c r="F8" s="659"/>
      <c r="G8" s="659"/>
      <c r="H8" s="668">
        <f t="shared" si="1"/>
        <v>0</v>
      </c>
      <c r="I8" s="658"/>
      <c r="J8" s="658"/>
      <c r="K8" s="658"/>
      <c r="L8" s="658"/>
      <c r="M8" s="658"/>
      <c r="N8" s="658"/>
      <c r="O8" s="658"/>
      <c r="P8" s="658"/>
      <c r="Q8" s="658"/>
      <c r="R8" s="658"/>
      <c r="S8" s="658"/>
      <c r="T8" s="658"/>
      <c r="U8" s="658"/>
      <c r="V8" s="658"/>
      <c r="W8" s="658"/>
      <c r="X8" s="658"/>
      <c r="Y8" s="658"/>
      <c r="Z8" s="658"/>
      <c r="AA8" s="658"/>
      <c r="AB8" s="411" t="str">
        <f t="shared" si="2"/>
        <v>Đúng</v>
      </c>
      <c r="AC8" s="411" t="str">
        <f t="shared" si="3"/>
        <v>Đúng</v>
      </c>
      <c r="AD8" s="411" t="str">
        <f t="shared" si="4"/>
        <v>Đúng</v>
      </c>
    </row>
    <row r="9" spans="1:30" s="5" customFormat="1" ht="36" customHeight="1">
      <c r="A9" s="204"/>
      <c r="B9" s="201" t="s">
        <v>195</v>
      </c>
      <c r="C9" s="667">
        <f t="shared" si="0"/>
        <v>0</v>
      </c>
      <c r="D9" s="658"/>
      <c r="E9" s="658"/>
      <c r="F9" s="659"/>
      <c r="G9" s="659"/>
      <c r="H9" s="668">
        <f t="shared" si="1"/>
        <v>0</v>
      </c>
      <c r="I9" s="658"/>
      <c r="J9" s="658"/>
      <c r="K9" s="658"/>
      <c r="L9" s="658"/>
      <c r="M9" s="658"/>
      <c r="N9" s="658"/>
      <c r="O9" s="658"/>
      <c r="P9" s="658"/>
      <c r="Q9" s="658"/>
      <c r="R9" s="658"/>
      <c r="S9" s="658"/>
      <c r="T9" s="658"/>
      <c r="U9" s="658"/>
      <c r="V9" s="658"/>
      <c r="W9" s="658"/>
      <c r="X9" s="658"/>
      <c r="Y9" s="658"/>
      <c r="Z9" s="658"/>
      <c r="AA9" s="658"/>
      <c r="AB9" s="411" t="str">
        <f t="shared" si="2"/>
        <v>Đúng</v>
      </c>
      <c r="AC9" s="411" t="str">
        <f t="shared" si="3"/>
        <v>Đúng</v>
      </c>
      <c r="AD9" s="411" t="str">
        <f t="shared" si="4"/>
        <v>Đúng</v>
      </c>
    </row>
    <row r="10" spans="1:30" s="5" customFormat="1" ht="30" customHeight="1">
      <c r="A10" s="204"/>
      <c r="B10" s="201" t="s">
        <v>152</v>
      </c>
      <c r="C10" s="667">
        <f t="shared" si="0"/>
        <v>0</v>
      </c>
      <c r="D10" s="658"/>
      <c r="E10" s="658"/>
      <c r="F10" s="659"/>
      <c r="G10" s="659"/>
      <c r="H10" s="668">
        <f t="shared" si="1"/>
        <v>0</v>
      </c>
      <c r="I10" s="658"/>
      <c r="J10" s="658"/>
      <c r="K10" s="658"/>
      <c r="L10" s="658"/>
      <c r="M10" s="658"/>
      <c r="N10" s="658"/>
      <c r="O10" s="658"/>
      <c r="P10" s="658"/>
      <c r="Q10" s="658"/>
      <c r="R10" s="658"/>
      <c r="S10" s="658"/>
      <c r="T10" s="658"/>
      <c r="U10" s="658"/>
      <c r="V10" s="658"/>
      <c r="W10" s="658"/>
      <c r="X10" s="658"/>
      <c r="Y10" s="658"/>
      <c r="Z10" s="658"/>
      <c r="AA10" s="658"/>
      <c r="AB10" s="411" t="str">
        <f t="shared" si="2"/>
        <v>Đúng</v>
      </c>
      <c r="AC10" s="411" t="str">
        <f t="shared" si="3"/>
        <v>Đúng</v>
      </c>
      <c r="AD10" s="411" t="str">
        <f t="shared" si="4"/>
        <v>Đúng</v>
      </c>
    </row>
    <row r="11" spans="1:30" s="5" customFormat="1" ht="25.5" customHeight="1">
      <c r="A11" s="204"/>
      <c r="B11" s="201" t="s">
        <v>301</v>
      </c>
      <c r="C11" s="667">
        <f t="shared" si="0"/>
        <v>0</v>
      </c>
      <c r="D11" s="658"/>
      <c r="E11" s="658"/>
      <c r="F11" s="658"/>
      <c r="G11" s="659"/>
      <c r="H11" s="668">
        <f t="shared" si="1"/>
        <v>0</v>
      </c>
      <c r="I11" s="658"/>
      <c r="J11" s="658"/>
      <c r="K11" s="658"/>
      <c r="L11" s="658"/>
      <c r="M11" s="658"/>
      <c r="N11" s="658"/>
      <c r="O11" s="658"/>
      <c r="P11" s="658"/>
      <c r="Q11" s="658"/>
      <c r="R11" s="658"/>
      <c r="S11" s="658"/>
      <c r="T11" s="658"/>
      <c r="U11" s="658"/>
      <c r="V11" s="658"/>
      <c r="W11" s="658"/>
      <c r="X11" s="658"/>
      <c r="Y11" s="658"/>
      <c r="Z11" s="658"/>
      <c r="AA11" s="658"/>
      <c r="AB11" s="411" t="str">
        <f t="shared" si="2"/>
        <v>Đúng</v>
      </c>
      <c r="AC11" s="411" t="str">
        <f t="shared" si="3"/>
        <v>Đúng</v>
      </c>
      <c r="AD11" s="411" t="str">
        <f t="shared" si="4"/>
        <v>Đúng</v>
      </c>
    </row>
    <row r="12" spans="1:30" s="5" customFormat="1" ht="25.5" customHeight="1">
      <c r="A12" s="204"/>
      <c r="B12" s="201" t="s">
        <v>186</v>
      </c>
      <c r="C12" s="667">
        <f t="shared" si="0"/>
        <v>0</v>
      </c>
      <c r="D12" s="658"/>
      <c r="E12" s="658"/>
      <c r="F12" s="658"/>
      <c r="G12" s="659"/>
      <c r="H12" s="668">
        <f t="shared" si="1"/>
        <v>0</v>
      </c>
      <c r="I12" s="658"/>
      <c r="J12" s="658"/>
      <c r="K12" s="658"/>
      <c r="L12" s="658"/>
      <c r="M12" s="658"/>
      <c r="N12" s="658"/>
      <c r="O12" s="658"/>
      <c r="P12" s="658"/>
      <c r="Q12" s="658"/>
      <c r="R12" s="658"/>
      <c r="S12" s="658"/>
      <c r="T12" s="658"/>
      <c r="U12" s="658"/>
      <c r="V12" s="658"/>
      <c r="W12" s="658"/>
      <c r="X12" s="658"/>
      <c r="Y12" s="658"/>
      <c r="Z12" s="658"/>
      <c r="AA12" s="658"/>
      <c r="AB12" s="411" t="str">
        <f t="shared" si="2"/>
        <v>Đúng</v>
      </c>
      <c r="AC12" s="411" t="str">
        <f t="shared" si="3"/>
        <v>Đúng</v>
      </c>
      <c r="AD12" s="411" t="str">
        <f t="shared" si="4"/>
        <v>Đúng</v>
      </c>
    </row>
    <row r="13" spans="1:30" s="5" customFormat="1" ht="23.25" customHeight="1">
      <c r="A13" s="253"/>
      <c r="B13" s="256" t="s">
        <v>13</v>
      </c>
      <c r="C13" s="669">
        <f t="shared" si="0"/>
        <v>0</v>
      </c>
      <c r="D13" s="673"/>
      <c r="E13" s="673"/>
      <c r="F13" s="673"/>
      <c r="G13" s="673"/>
      <c r="H13" s="670">
        <f t="shared" si="1"/>
        <v>0</v>
      </c>
      <c r="I13" s="673"/>
      <c r="J13" s="673"/>
      <c r="K13" s="673"/>
      <c r="L13" s="673"/>
      <c r="M13" s="673"/>
      <c r="N13" s="673"/>
      <c r="O13" s="673"/>
      <c r="P13" s="658"/>
      <c r="Q13" s="673"/>
      <c r="R13" s="673"/>
      <c r="S13" s="673"/>
      <c r="T13" s="673"/>
      <c r="U13" s="673"/>
      <c r="V13" s="673"/>
      <c r="W13" s="673"/>
      <c r="X13" s="673"/>
      <c r="Y13" s="673"/>
      <c r="Z13" s="673"/>
      <c r="AA13" s="673"/>
      <c r="AB13" s="411" t="str">
        <f t="shared" si="2"/>
        <v>Đúng</v>
      </c>
      <c r="AC13" s="411" t="str">
        <f t="shared" si="3"/>
        <v>Đúng</v>
      </c>
      <c r="AD13" s="411" t="str">
        <f t="shared" si="4"/>
        <v>Đúng</v>
      </c>
    </row>
    <row r="14" spans="1:30" s="38" customFormat="1" ht="24.75" customHeight="1">
      <c r="A14" s="292" t="s">
        <v>22</v>
      </c>
      <c r="B14" s="292" t="s">
        <v>925</v>
      </c>
      <c r="C14" s="449">
        <f>SUM(C7:C13)</f>
        <v>0</v>
      </c>
      <c r="D14" s="449">
        <f>SUM(D7:D13)</f>
        <v>0</v>
      </c>
      <c r="E14" s="449">
        <f t="shared" ref="E14:AA14" si="5">SUM(E7:E13)</f>
        <v>0</v>
      </c>
      <c r="F14" s="449">
        <f t="shared" si="5"/>
        <v>0</v>
      </c>
      <c r="G14" s="449">
        <f>SUM(G7:G13)</f>
        <v>0</v>
      </c>
      <c r="H14" s="449">
        <f>SUM(H7:H13)</f>
        <v>0</v>
      </c>
      <c r="I14" s="449">
        <f t="shared" si="5"/>
        <v>0</v>
      </c>
      <c r="J14" s="449">
        <f t="shared" si="5"/>
        <v>0</v>
      </c>
      <c r="K14" s="449">
        <f t="shared" si="5"/>
        <v>0</v>
      </c>
      <c r="L14" s="449">
        <f t="shared" si="5"/>
        <v>0</v>
      </c>
      <c r="M14" s="449">
        <f t="shared" si="5"/>
        <v>0</v>
      </c>
      <c r="N14" s="449">
        <f t="shared" si="5"/>
        <v>0</v>
      </c>
      <c r="O14" s="449">
        <f t="shared" si="5"/>
        <v>0</v>
      </c>
      <c r="P14" s="449">
        <f t="shared" si="5"/>
        <v>0</v>
      </c>
      <c r="Q14" s="449">
        <f t="shared" si="5"/>
        <v>0</v>
      </c>
      <c r="R14" s="449">
        <f t="shared" si="5"/>
        <v>0</v>
      </c>
      <c r="S14" s="449">
        <f t="shared" si="5"/>
        <v>0</v>
      </c>
      <c r="T14" s="449">
        <f t="shared" si="5"/>
        <v>0</v>
      </c>
      <c r="U14" s="449">
        <f t="shared" si="5"/>
        <v>0</v>
      </c>
      <c r="V14" s="449">
        <f t="shared" si="5"/>
        <v>0</v>
      </c>
      <c r="W14" s="449">
        <f t="shared" si="5"/>
        <v>0</v>
      </c>
      <c r="X14" s="449">
        <f t="shared" si="5"/>
        <v>0</v>
      </c>
      <c r="Y14" s="449">
        <f t="shared" si="5"/>
        <v>0</v>
      </c>
      <c r="Z14" s="449">
        <f t="shared" si="5"/>
        <v>0</v>
      </c>
      <c r="AA14" s="449">
        <f t="shared" si="5"/>
        <v>0</v>
      </c>
      <c r="AC14" s="2"/>
    </row>
    <row r="15" spans="1:30">
      <c r="U15" s="15"/>
      <c r="V15" s="2"/>
      <c r="W15" s="2"/>
    </row>
    <row r="17" spans="4:27">
      <c r="D17" s="112"/>
      <c r="E17" s="112"/>
      <c r="F17" s="112"/>
      <c r="G17" s="109"/>
      <c r="H17" s="109"/>
      <c r="I17" s="109"/>
      <c r="J17" s="109"/>
      <c r="K17" s="109"/>
      <c r="L17" s="109"/>
      <c r="M17" s="109"/>
      <c r="N17" s="109"/>
      <c r="O17" s="109"/>
      <c r="P17" s="109"/>
      <c r="Q17" s="109"/>
      <c r="R17" s="109"/>
      <c r="S17" s="109"/>
      <c r="T17" s="109"/>
      <c r="U17" s="109"/>
      <c r="V17" s="131"/>
      <c r="W17" s="131"/>
      <c r="X17" s="109"/>
      <c r="Y17" s="109"/>
      <c r="Z17" s="110"/>
      <c r="AA17" s="112"/>
    </row>
    <row r="18" spans="4:27">
      <c r="D18" s="112"/>
      <c r="E18" s="112"/>
      <c r="F18" s="112"/>
      <c r="G18" s="109"/>
      <c r="H18" s="109"/>
      <c r="I18" s="109"/>
      <c r="J18" s="109"/>
      <c r="K18" s="109"/>
      <c r="L18" s="109"/>
      <c r="M18" s="109"/>
      <c r="N18" s="109"/>
      <c r="O18" s="109"/>
      <c r="P18" s="109"/>
      <c r="Q18" s="109"/>
      <c r="R18" s="109"/>
      <c r="S18" s="109"/>
      <c r="T18" s="109"/>
      <c r="U18" s="109"/>
      <c r="V18" s="131"/>
      <c r="W18" s="131"/>
      <c r="X18" s="109"/>
      <c r="Y18" s="109"/>
      <c r="Z18" s="110"/>
      <c r="AA18" s="112"/>
    </row>
    <row r="19" spans="4:27">
      <c r="D19" s="112"/>
      <c r="E19" s="112"/>
      <c r="F19" s="112"/>
      <c r="G19" s="109"/>
      <c r="H19" s="109"/>
      <c r="I19" s="109"/>
      <c r="J19" s="109"/>
      <c r="K19" s="109"/>
      <c r="L19" s="109"/>
      <c r="M19" s="109"/>
      <c r="N19" s="109"/>
      <c r="O19" s="109"/>
      <c r="P19" s="132"/>
      <c r="Q19" s="109"/>
      <c r="R19" s="109"/>
      <c r="S19" s="109"/>
      <c r="T19" s="109"/>
      <c r="U19" s="109"/>
      <c r="V19" s="133"/>
      <c r="W19" s="131"/>
      <c r="X19" s="109"/>
      <c r="Y19" s="109"/>
      <c r="Z19" s="110"/>
      <c r="AA19" s="112"/>
    </row>
    <row r="20" spans="4:27">
      <c r="D20" s="112"/>
      <c r="E20" s="112"/>
      <c r="F20" s="112"/>
      <c r="G20" s="109"/>
      <c r="H20" s="109"/>
      <c r="I20" s="109"/>
      <c r="J20" s="109"/>
      <c r="K20" s="109"/>
      <c r="L20" s="109"/>
      <c r="M20" s="109"/>
      <c r="N20" s="109"/>
      <c r="O20" s="109"/>
      <c r="P20" s="109"/>
      <c r="Q20" s="109"/>
      <c r="R20" s="109"/>
      <c r="S20" s="109"/>
      <c r="T20" s="109"/>
      <c r="U20" s="109"/>
      <c r="V20" s="131"/>
      <c r="W20" s="131"/>
      <c r="X20" s="109"/>
      <c r="Y20" s="109"/>
      <c r="Z20" s="110"/>
      <c r="AA20" s="112"/>
    </row>
    <row r="21" spans="4:27">
      <c r="D21" s="112"/>
      <c r="E21" s="112"/>
      <c r="F21" s="112"/>
      <c r="G21" s="112"/>
      <c r="H21" s="111"/>
      <c r="I21" s="112"/>
      <c r="J21" s="112"/>
      <c r="K21" s="112"/>
      <c r="L21" s="112"/>
      <c r="M21" s="112"/>
      <c r="N21" s="112"/>
      <c r="O21" s="112"/>
      <c r="P21" s="112"/>
      <c r="Q21" s="112"/>
      <c r="R21" s="112"/>
      <c r="S21" s="112"/>
      <c r="T21" s="112"/>
      <c r="U21" s="112"/>
      <c r="V21" s="130"/>
      <c r="W21" s="130"/>
      <c r="X21" s="112"/>
      <c r="Y21" s="112"/>
      <c r="Z21" s="112"/>
      <c r="AA21" s="112"/>
    </row>
  </sheetData>
  <sheetProtection sheet="1" formatCells="0" formatColumns="0" formatRows="0"/>
  <mergeCells count="30">
    <mergeCell ref="A1:Y1"/>
    <mergeCell ref="X4:Y4"/>
    <mergeCell ref="G4:G5"/>
    <mergeCell ref="F4:F5"/>
    <mergeCell ref="E4:E5"/>
    <mergeCell ref="D4:D5"/>
    <mergeCell ref="J3:M3"/>
    <mergeCell ref="P3:U3"/>
    <mergeCell ref="V3:AA3"/>
    <mergeCell ref="Z1:AA1"/>
    <mergeCell ref="A3:A5"/>
    <mergeCell ref="B3:B5"/>
    <mergeCell ref="C3:C5"/>
    <mergeCell ref="D3:G3"/>
    <mergeCell ref="H3:I3"/>
    <mergeCell ref="N3:O3"/>
    <mergeCell ref="R4:S4"/>
    <mergeCell ref="Z4:AA4"/>
    <mergeCell ref="H4:H5"/>
    <mergeCell ref="I4:I5"/>
    <mergeCell ref="J4:J5"/>
    <mergeCell ref="K4:K5"/>
    <mergeCell ref="L4:L5"/>
    <mergeCell ref="M4:M5"/>
    <mergeCell ref="O4:O5"/>
    <mergeCell ref="P4:P5"/>
    <mergeCell ref="Q4:Q5"/>
    <mergeCell ref="N4:N5"/>
    <mergeCell ref="V4:W4"/>
    <mergeCell ref="T4:U4"/>
  </mergeCells>
  <conditionalFormatting sqref="AD7:AD13 AB1:AB1048576">
    <cfRule type="cellIs" dxfId="31" priority="4" operator="equal">
      <formula>"Đúng"</formula>
    </cfRule>
  </conditionalFormatting>
  <conditionalFormatting sqref="AC1:AC6 AC14:AC1048576">
    <cfRule type="cellIs" dxfId="30" priority="2" operator="equal">
      <formula>"Đúng"</formula>
    </cfRule>
  </conditionalFormatting>
  <conditionalFormatting sqref="AC7:AC13">
    <cfRule type="cellIs" dxfId="29" priority="1" operator="equal">
      <formula>"Đúng"</formula>
    </cfRule>
  </conditionalFormatting>
  <pageMargins left="0.51181102362204722" right="0" top="0.23622047244094491" bottom="0.23622047244094491" header="0" footer="0"/>
  <pageSetup paperSize="9" scale="84"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Sheet19">
    <tabColor rgb="FFFFFF00"/>
    <pageSetUpPr fitToPage="1"/>
  </sheetPr>
  <dimension ref="A1:U34"/>
  <sheetViews>
    <sheetView workbookViewId="0">
      <selection sqref="A1:R29"/>
    </sheetView>
  </sheetViews>
  <sheetFormatPr defaultRowHeight="15.75"/>
  <cols>
    <col min="1" max="1" width="4.140625" style="6" customWidth="1"/>
    <col min="2" max="2" width="26.28515625" style="10" customWidth="1"/>
    <col min="3" max="3" width="8.28515625" style="7" customWidth="1"/>
    <col min="4" max="7" width="6.7109375" style="2" customWidth="1"/>
    <col min="8" max="8" width="12.85546875" style="2" customWidth="1"/>
    <col min="9" max="9" width="6.7109375" style="2" customWidth="1"/>
    <col min="10" max="10" width="8.85546875" style="2" customWidth="1"/>
    <col min="11" max="18" width="6.7109375" style="2" customWidth="1"/>
    <col min="19" max="19" width="6.85546875" style="2" customWidth="1"/>
    <col min="20" max="20" width="7.140625" style="2" customWidth="1"/>
    <col min="21" max="21" width="7.85546875" style="2" customWidth="1"/>
    <col min="22" max="257" width="9.140625" style="2"/>
    <col min="258" max="258" width="4.140625" style="2" customWidth="1"/>
    <col min="259" max="259" width="26.28515625" style="2" customWidth="1"/>
    <col min="260" max="260" width="8.28515625" style="2" customWidth="1"/>
    <col min="261" max="275" width="6.7109375" style="2" customWidth="1"/>
    <col min="276" max="513" width="9.140625" style="2"/>
    <col min="514" max="514" width="4.140625" style="2" customWidth="1"/>
    <col min="515" max="515" width="26.28515625" style="2" customWidth="1"/>
    <col min="516" max="516" width="8.28515625" style="2" customWidth="1"/>
    <col min="517" max="531" width="6.7109375" style="2" customWidth="1"/>
    <col min="532" max="769" width="9.140625" style="2"/>
    <col min="770" max="770" width="4.140625" style="2" customWidth="1"/>
    <col min="771" max="771" width="26.28515625" style="2" customWidth="1"/>
    <col min="772" max="772" width="8.28515625" style="2" customWidth="1"/>
    <col min="773" max="787" width="6.7109375" style="2" customWidth="1"/>
    <col min="788" max="1025" width="9.140625" style="2"/>
    <col min="1026" max="1026" width="4.140625" style="2" customWidth="1"/>
    <col min="1027" max="1027" width="26.28515625" style="2" customWidth="1"/>
    <col min="1028" max="1028" width="8.28515625" style="2" customWidth="1"/>
    <col min="1029" max="1043" width="6.7109375" style="2" customWidth="1"/>
    <col min="1044" max="1281" width="9.140625" style="2"/>
    <col min="1282" max="1282" width="4.140625" style="2" customWidth="1"/>
    <col min="1283" max="1283" width="26.28515625" style="2" customWidth="1"/>
    <col min="1284" max="1284" width="8.28515625" style="2" customWidth="1"/>
    <col min="1285" max="1299" width="6.7109375" style="2" customWidth="1"/>
    <col min="1300" max="1537" width="9.140625" style="2"/>
    <col min="1538" max="1538" width="4.140625" style="2" customWidth="1"/>
    <col min="1539" max="1539" width="26.28515625" style="2" customWidth="1"/>
    <col min="1540" max="1540" width="8.28515625" style="2" customWidth="1"/>
    <col min="1541" max="1555" width="6.7109375" style="2" customWidth="1"/>
    <col min="1556" max="1793" width="9.140625" style="2"/>
    <col min="1794" max="1794" width="4.140625" style="2" customWidth="1"/>
    <col min="1795" max="1795" width="26.28515625" style="2" customWidth="1"/>
    <col min="1796" max="1796" width="8.28515625" style="2" customWidth="1"/>
    <col min="1797" max="1811" width="6.7109375" style="2" customWidth="1"/>
    <col min="1812" max="2049" width="9.140625" style="2"/>
    <col min="2050" max="2050" width="4.140625" style="2" customWidth="1"/>
    <col min="2051" max="2051" width="26.28515625" style="2" customWidth="1"/>
    <col min="2052" max="2052" width="8.28515625" style="2" customWidth="1"/>
    <col min="2053" max="2067" width="6.7109375" style="2" customWidth="1"/>
    <col min="2068" max="2305" width="9.140625" style="2"/>
    <col min="2306" max="2306" width="4.140625" style="2" customWidth="1"/>
    <col min="2307" max="2307" width="26.28515625" style="2" customWidth="1"/>
    <col min="2308" max="2308" width="8.28515625" style="2" customWidth="1"/>
    <col min="2309" max="2323" width="6.7109375" style="2" customWidth="1"/>
    <col min="2324" max="2561" width="9.140625" style="2"/>
    <col min="2562" max="2562" width="4.140625" style="2" customWidth="1"/>
    <col min="2563" max="2563" width="26.28515625" style="2" customWidth="1"/>
    <col min="2564" max="2564" width="8.28515625" style="2" customWidth="1"/>
    <col min="2565" max="2579" width="6.7109375" style="2" customWidth="1"/>
    <col min="2580" max="2817" width="9.140625" style="2"/>
    <col min="2818" max="2818" width="4.140625" style="2" customWidth="1"/>
    <col min="2819" max="2819" width="26.28515625" style="2" customWidth="1"/>
    <col min="2820" max="2820" width="8.28515625" style="2" customWidth="1"/>
    <col min="2821" max="2835" width="6.7109375" style="2" customWidth="1"/>
    <col min="2836" max="3073" width="9.140625" style="2"/>
    <col min="3074" max="3074" width="4.140625" style="2" customWidth="1"/>
    <col min="3075" max="3075" width="26.28515625" style="2" customWidth="1"/>
    <col min="3076" max="3076" width="8.28515625" style="2" customWidth="1"/>
    <col min="3077" max="3091" width="6.7109375" style="2" customWidth="1"/>
    <col min="3092" max="3329" width="9.140625" style="2"/>
    <col min="3330" max="3330" width="4.140625" style="2" customWidth="1"/>
    <col min="3331" max="3331" width="26.28515625" style="2" customWidth="1"/>
    <col min="3332" max="3332" width="8.28515625" style="2" customWidth="1"/>
    <col min="3333" max="3347" width="6.7109375" style="2" customWidth="1"/>
    <col min="3348" max="3585" width="9.140625" style="2"/>
    <col min="3586" max="3586" width="4.140625" style="2" customWidth="1"/>
    <col min="3587" max="3587" width="26.28515625" style="2" customWidth="1"/>
    <col min="3588" max="3588" width="8.28515625" style="2" customWidth="1"/>
    <col min="3589" max="3603" width="6.7109375" style="2" customWidth="1"/>
    <col min="3604" max="3841" width="9.140625" style="2"/>
    <col min="3842" max="3842" width="4.140625" style="2" customWidth="1"/>
    <col min="3843" max="3843" width="26.28515625" style="2" customWidth="1"/>
    <col min="3844" max="3844" width="8.28515625" style="2" customWidth="1"/>
    <col min="3845" max="3859" width="6.7109375" style="2" customWidth="1"/>
    <col min="3860" max="4097" width="9.140625" style="2"/>
    <col min="4098" max="4098" width="4.140625" style="2" customWidth="1"/>
    <col min="4099" max="4099" width="26.28515625" style="2" customWidth="1"/>
    <col min="4100" max="4100" width="8.28515625" style="2" customWidth="1"/>
    <col min="4101" max="4115" width="6.7109375" style="2" customWidth="1"/>
    <col min="4116" max="4353" width="9.140625" style="2"/>
    <col min="4354" max="4354" width="4.140625" style="2" customWidth="1"/>
    <col min="4355" max="4355" width="26.28515625" style="2" customWidth="1"/>
    <col min="4356" max="4356" width="8.28515625" style="2" customWidth="1"/>
    <col min="4357" max="4371" width="6.7109375" style="2" customWidth="1"/>
    <col min="4372" max="4609" width="9.140625" style="2"/>
    <col min="4610" max="4610" width="4.140625" style="2" customWidth="1"/>
    <col min="4611" max="4611" width="26.28515625" style="2" customWidth="1"/>
    <col min="4612" max="4612" width="8.28515625" style="2" customWidth="1"/>
    <col min="4613" max="4627" width="6.7109375" style="2" customWidth="1"/>
    <col min="4628" max="4865" width="9.140625" style="2"/>
    <col min="4866" max="4866" width="4.140625" style="2" customWidth="1"/>
    <col min="4867" max="4867" width="26.28515625" style="2" customWidth="1"/>
    <col min="4868" max="4868" width="8.28515625" style="2" customWidth="1"/>
    <col min="4869" max="4883" width="6.7109375" style="2" customWidth="1"/>
    <col min="4884" max="5121" width="9.140625" style="2"/>
    <col min="5122" max="5122" width="4.140625" style="2" customWidth="1"/>
    <col min="5123" max="5123" width="26.28515625" style="2" customWidth="1"/>
    <col min="5124" max="5124" width="8.28515625" style="2" customWidth="1"/>
    <col min="5125" max="5139" width="6.7109375" style="2" customWidth="1"/>
    <col min="5140" max="5377" width="9.140625" style="2"/>
    <col min="5378" max="5378" width="4.140625" style="2" customWidth="1"/>
    <col min="5379" max="5379" width="26.28515625" style="2" customWidth="1"/>
    <col min="5380" max="5380" width="8.28515625" style="2" customWidth="1"/>
    <col min="5381" max="5395" width="6.7109375" style="2" customWidth="1"/>
    <col min="5396" max="5633" width="9.140625" style="2"/>
    <col min="5634" max="5634" width="4.140625" style="2" customWidth="1"/>
    <col min="5635" max="5635" width="26.28515625" style="2" customWidth="1"/>
    <col min="5636" max="5636" width="8.28515625" style="2" customWidth="1"/>
    <col min="5637" max="5651" width="6.7109375" style="2" customWidth="1"/>
    <col min="5652" max="5889" width="9.140625" style="2"/>
    <col min="5890" max="5890" width="4.140625" style="2" customWidth="1"/>
    <col min="5891" max="5891" width="26.28515625" style="2" customWidth="1"/>
    <col min="5892" max="5892" width="8.28515625" style="2" customWidth="1"/>
    <col min="5893" max="5907" width="6.7109375" style="2" customWidth="1"/>
    <col min="5908" max="6145" width="9.140625" style="2"/>
    <col min="6146" max="6146" width="4.140625" style="2" customWidth="1"/>
    <col min="6147" max="6147" width="26.28515625" style="2" customWidth="1"/>
    <col min="6148" max="6148" width="8.28515625" style="2" customWidth="1"/>
    <col min="6149" max="6163" width="6.7109375" style="2" customWidth="1"/>
    <col min="6164" max="6401" width="9.140625" style="2"/>
    <col min="6402" max="6402" width="4.140625" style="2" customWidth="1"/>
    <col min="6403" max="6403" width="26.28515625" style="2" customWidth="1"/>
    <col min="6404" max="6404" width="8.28515625" style="2" customWidth="1"/>
    <col min="6405" max="6419" width="6.7109375" style="2" customWidth="1"/>
    <col min="6420" max="6657" width="9.140625" style="2"/>
    <col min="6658" max="6658" width="4.140625" style="2" customWidth="1"/>
    <col min="6659" max="6659" width="26.28515625" style="2" customWidth="1"/>
    <col min="6660" max="6660" width="8.28515625" style="2" customWidth="1"/>
    <col min="6661" max="6675" width="6.7109375" style="2" customWidth="1"/>
    <col min="6676" max="6913" width="9.140625" style="2"/>
    <col min="6914" max="6914" width="4.140625" style="2" customWidth="1"/>
    <col min="6915" max="6915" width="26.28515625" style="2" customWidth="1"/>
    <col min="6916" max="6916" width="8.28515625" style="2" customWidth="1"/>
    <col min="6917" max="6931" width="6.7109375" style="2" customWidth="1"/>
    <col min="6932" max="7169" width="9.140625" style="2"/>
    <col min="7170" max="7170" width="4.140625" style="2" customWidth="1"/>
    <col min="7171" max="7171" width="26.28515625" style="2" customWidth="1"/>
    <col min="7172" max="7172" width="8.28515625" style="2" customWidth="1"/>
    <col min="7173" max="7187" width="6.7109375" style="2" customWidth="1"/>
    <col min="7188" max="7425" width="9.140625" style="2"/>
    <col min="7426" max="7426" width="4.140625" style="2" customWidth="1"/>
    <col min="7427" max="7427" width="26.28515625" style="2" customWidth="1"/>
    <col min="7428" max="7428" width="8.28515625" style="2" customWidth="1"/>
    <col min="7429" max="7443" width="6.7109375" style="2" customWidth="1"/>
    <col min="7444" max="7681" width="9.140625" style="2"/>
    <col min="7682" max="7682" width="4.140625" style="2" customWidth="1"/>
    <col min="7683" max="7683" width="26.28515625" style="2" customWidth="1"/>
    <col min="7684" max="7684" width="8.28515625" style="2" customWidth="1"/>
    <col min="7685" max="7699" width="6.7109375" style="2" customWidth="1"/>
    <col min="7700" max="7937" width="9.140625" style="2"/>
    <col min="7938" max="7938" width="4.140625" style="2" customWidth="1"/>
    <col min="7939" max="7939" width="26.28515625" style="2" customWidth="1"/>
    <col min="7940" max="7940" width="8.28515625" style="2" customWidth="1"/>
    <col min="7941" max="7955" width="6.7109375" style="2" customWidth="1"/>
    <col min="7956" max="8193" width="9.140625" style="2"/>
    <col min="8194" max="8194" width="4.140625" style="2" customWidth="1"/>
    <col min="8195" max="8195" width="26.28515625" style="2" customWidth="1"/>
    <col min="8196" max="8196" width="8.28515625" style="2" customWidth="1"/>
    <col min="8197" max="8211" width="6.7109375" style="2" customWidth="1"/>
    <col min="8212" max="8449" width="9.140625" style="2"/>
    <col min="8450" max="8450" width="4.140625" style="2" customWidth="1"/>
    <col min="8451" max="8451" width="26.28515625" style="2" customWidth="1"/>
    <col min="8452" max="8452" width="8.28515625" style="2" customWidth="1"/>
    <col min="8453" max="8467" width="6.7109375" style="2" customWidth="1"/>
    <col min="8468" max="8705" width="9.140625" style="2"/>
    <col min="8706" max="8706" width="4.140625" style="2" customWidth="1"/>
    <col min="8707" max="8707" width="26.28515625" style="2" customWidth="1"/>
    <col min="8708" max="8708" width="8.28515625" style="2" customWidth="1"/>
    <col min="8709" max="8723" width="6.7109375" style="2" customWidth="1"/>
    <col min="8724" max="8961" width="9.140625" style="2"/>
    <col min="8962" max="8962" width="4.140625" style="2" customWidth="1"/>
    <col min="8963" max="8963" width="26.28515625" style="2" customWidth="1"/>
    <col min="8964" max="8964" width="8.28515625" style="2" customWidth="1"/>
    <col min="8965" max="8979" width="6.7109375" style="2" customWidth="1"/>
    <col min="8980" max="9217" width="9.140625" style="2"/>
    <col min="9218" max="9218" width="4.140625" style="2" customWidth="1"/>
    <col min="9219" max="9219" width="26.28515625" style="2" customWidth="1"/>
    <col min="9220" max="9220" width="8.28515625" style="2" customWidth="1"/>
    <col min="9221" max="9235" width="6.7109375" style="2" customWidth="1"/>
    <col min="9236" max="9473" width="9.140625" style="2"/>
    <col min="9474" max="9474" width="4.140625" style="2" customWidth="1"/>
    <col min="9475" max="9475" width="26.28515625" style="2" customWidth="1"/>
    <col min="9476" max="9476" width="8.28515625" style="2" customWidth="1"/>
    <col min="9477" max="9491" width="6.7109375" style="2" customWidth="1"/>
    <col min="9492" max="9729" width="9.140625" style="2"/>
    <col min="9730" max="9730" width="4.140625" style="2" customWidth="1"/>
    <col min="9731" max="9731" width="26.28515625" style="2" customWidth="1"/>
    <col min="9732" max="9732" width="8.28515625" style="2" customWidth="1"/>
    <col min="9733" max="9747" width="6.7109375" style="2" customWidth="1"/>
    <col min="9748" max="9985" width="9.140625" style="2"/>
    <col min="9986" max="9986" width="4.140625" style="2" customWidth="1"/>
    <col min="9987" max="9987" width="26.28515625" style="2" customWidth="1"/>
    <col min="9988" max="9988" width="8.28515625" style="2" customWidth="1"/>
    <col min="9989" max="10003" width="6.7109375" style="2" customWidth="1"/>
    <col min="10004" max="10241" width="9.140625" style="2"/>
    <col min="10242" max="10242" width="4.140625" style="2" customWidth="1"/>
    <col min="10243" max="10243" width="26.28515625" style="2" customWidth="1"/>
    <col min="10244" max="10244" width="8.28515625" style="2" customWidth="1"/>
    <col min="10245" max="10259" width="6.7109375" style="2" customWidth="1"/>
    <col min="10260" max="10497" width="9.140625" style="2"/>
    <col min="10498" max="10498" width="4.140625" style="2" customWidth="1"/>
    <col min="10499" max="10499" width="26.28515625" style="2" customWidth="1"/>
    <col min="10500" max="10500" width="8.28515625" style="2" customWidth="1"/>
    <col min="10501" max="10515" width="6.7109375" style="2" customWidth="1"/>
    <col min="10516" max="10753" width="9.140625" style="2"/>
    <col min="10754" max="10754" width="4.140625" style="2" customWidth="1"/>
    <col min="10755" max="10755" width="26.28515625" style="2" customWidth="1"/>
    <col min="10756" max="10756" width="8.28515625" style="2" customWidth="1"/>
    <col min="10757" max="10771" width="6.7109375" style="2" customWidth="1"/>
    <col min="10772" max="11009" width="9.140625" style="2"/>
    <col min="11010" max="11010" width="4.140625" style="2" customWidth="1"/>
    <col min="11011" max="11011" width="26.28515625" style="2" customWidth="1"/>
    <col min="11012" max="11012" width="8.28515625" style="2" customWidth="1"/>
    <col min="11013" max="11027" width="6.7109375" style="2" customWidth="1"/>
    <col min="11028" max="11265" width="9.140625" style="2"/>
    <col min="11266" max="11266" width="4.140625" style="2" customWidth="1"/>
    <col min="11267" max="11267" width="26.28515625" style="2" customWidth="1"/>
    <col min="11268" max="11268" width="8.28515625" style="2" customWidth="1"/>
    <col min="11269" max="11283" width="6.7109375" style="2" customWidth="1"/>
    <col min="11284" max="11521" width="9.140625" style="2"/>
    <col min="11522" max="11522" width="4.140625" style="2" customWidth="1"/>
    <col min="11523" max="11523" width="26.28515625" style="2" customWidth="1"/>
    <col min="11524" max="11524" width="8.28515625" style="2" customWidth="1"/>
    <col min="11525" max="11539" width="6.7109375" style="2" customWidth="1"/>
    <col min="11540" max="11777" width="9.140625" style="2"/>
    <col min="11778" max="11778" width="4.140625" style="2" customWidth="1"/>
    <col min="11779" max="11779" width="26.28515625" style="2" customWidth="1"/>
    <col min="11780" max="11780" width="8.28515625" style="2" customWidth="1"/>
    <col min="11781" max="11795" width="6.7109375" style="2" customWidth="1"/>
    <col min="11796" max="12033" width="9.140625" style="2"/>
    <col min="12034" max="12034" width="4.140625" style="2" customWidth="1"/>
    <col min="12035" max="12035" width="26.28515625" style="2" customWidth="1"/>
    <col min="12036" max="12036" width="8.28515625" style="2" customWidth="1"/>
    <col min="12037" max="12051" width="6.7109375" style="2" customWidth="1"/>
    <col min="12052" max="12289" width="9.140625" style="2"/>
    <col min="12290" max="12290" width="4.140625" style="2" customWidth="1"/>
    <col min="12291" max="12291" width="26.28515625" style="2" customWidth="1"/>
    <col min="12292" max="12292" width="8.28515625" style="2" customWidth="1"/>
    <col min="12293" max="12307" width="6.7109375" style="2" customWidth="1"/>
    <col min="12308" max="12545" width="9.140625" style="2"/>
    <col min="12546" max="12546" width="4.140625" style="2" customWidth="1"/>
    <col min="12547" max="12547" width="26.28515625" style="2" customWidth="1"/>
    <col min="12548" max="12548" width="8.28515625" style="2" customWidth="1"/>
    <col min="12549" max="12563" width="6.7109375" style="2" customWidth="1"/>
    <col min="12564" max="12801" width="9.140625" style="2"/>
    <col min="12802" max="12802" width="4.140625" style="2" customWidth="1"/>
    <col min="12803" max="12803" width="26.28515625" style="2" customWidth="1"/>
    <col min="12804" max="12804" width="8.28515625" style="2" customWidth="1"/>
    <col min="12805" max="12819" width="6.7109375" style="2" customWidth="1"/>
    <col min="12820" max="13057" width="9.140625" style="2"/>
    <col min="13058" max="13058" width="4.140625" style="2" customWidth="1"/>
    <col min="13059" max="13059" width="26.28515625" style="2" customWidth="1"/>
    <col min="13060" max="13060" width="8.28515625" style="2" customWidth="1"/>
    <col min="13061" max="13075" width="6.7109375" style="2" customWidth="1"/>
    <col min="13076" max="13313" width="9.140625" style="2"/>
    <col min="13314" max="13314" width="4.140625" style="2" customWidth="1"/>
    <col min="13315" max="13315" width="26.28515625" style="2" customWidth="1"/>
    <col min="13316" max="13316" width="8.28515625" style="2" customWidth="1"/>
    <col min="13317" max="13331" width="6.7109375" style="2" customWidth="1"/>
    <col min="13332" max="13569" width="9.140625" style="2"/>
    <col min="13570" max="13570" width="4.140625" style="2" customWidth="1"/>
    <col min="13571" max="13571" width="26.28515625" style="2" customWidth="1"/>
    <col min="13572" max="13572" width="8.28515625" style="2" customWidth="1"/>
    <col min="13573" max="13587" width="6.7109375" style="2" customWidth="1"/>
    <col min="13588" max="13825" width="9.140625" style="2"/>
    <col min="13826" max="13826" width="4.140625" style="2" customWidth="1"/>
    <col min="13827" max="13827" width="26.28515625" style="2" customWidth="1"/>
    <col min="13828" max="13828" width="8.28515625" style="2" customWidth="1"/>
    <col min="13829" max="13843" width="6.7109375" style="2" customWidth="1"/>
    <col min="13844" max="14081" width="9.140625" style="2"/>
    <col min="14082" max="14082" width="4.140625" style="2" customWidth="1"/>
    <col min="14083" max="14083" width="26.28515625" style="2" customWidth="1"/>
    <col min="14084" max="14084" width="8.28515625" style="2" customWidth="1"/>
    <col min="14085" max="14099" width="6.7109375" style="2" customWidth="1"/>
    <col min="14100" max="14337" width="9.140625" style="2"/>
    <col min="14338" max="14338" width="4.140625" style="2" customWidth="1"/>
    <col min="14339" max="14339" width="26.28515625" style="2" customWidth="1"/>
    <col min="14340" max="14340" width="8.28515625" style="2" customWidth="1"/>
    <col min="14341" max="14355" width="6.7109375" style="2" customWidth="1"/>
    <col min="14356" max="14593" width="9.140625" style="2"/>
    <col min="14594" max="14594" width="4.140625" style="2" customWidth="1"/>
    <col min="14595" max="14595" width="26.28515625" style="2" customWidth="1"/>
    <col min="14596" max="14596" width="8.28515625" style="2" customWidth="1"/>
    <col min="14597" max="14611" width="6.7109375" style="2" customWidth="1"/>
    <col min="14612" max="14849" width="9.140625" style="2"/>
    <col min="14850" max="14850" width="4.140625" style="2" customWidth="1"/>
    <col min="14851" max="14851" width="26.28515625" style="2" customWidth="1"/>
    <col min="14852" max="14852" width="8.28515625" style="2" customWidth="1"/>
    <col min="14853" max="14867" width="6.7109375" style="2" customWidth="1"/>
    <col min="14868" max="15105" width="9.140625" style="2"/>
    <col min="15106" max="15106" width="4.140625" style="2" customWidth="1"/>
    <col min="15107" max="15107" width="26.28515625" style="2" customWidth="1"/>
    <col min="15108" max="15108" width="8.28515625" style="2" customWidth="1"/>
    <col min="15109" max="15123" width="6.7109375" style="2" customWidth="1"/>
    <col min="15124" max="15361" width="9.140625" style="2"/>
    <col min="15362" max="15362" width="4.140625" style="2" customWidth="1"/>
    <col min="15363" max="15363" width="26.28515625" style="2" customWidth="1"/>
    <col min="15364" max="15364" width="8.28515625" style="2" customWidth="1"/>
    <col min="15365" max="15379" width="6.7109375" style="2" customWidth="1"/>
    <col min="15380" max="15617" width="9.140625" style="2"/>
    <col min="15618" max="15618" width="4.140625" style="2" customWidth="1"/>
    <col min="15619" max="15619" width="26.28515625" style="2" customWidth="1"/>
    <col min="15620" max="15620" width="8.28515625" style="2" customWidth="1"/>
    <col min="15621" max="15635" width="6.7109375" style="2" customWidth="1"/>
    <col min="15636" max="15873" width="9.140625" style="2"/>
    <col min="15874" max="15874" width="4.140625" style="2" customWidth="1"/>
    <col min="15875" max="15875" width="26.28515625" style="2" customWidth="1"/>
    <col min="15876" max="15876" width="8.28515625" style="2" customWidth="1"/>
    <col min="15877" max="15891" width="6.7109375" style="2" customWidth="1"/>
    <col min="15892" max="16129" width="9.140625" style="2"/>
    <col min="16130" max="16130" width="4.140625" style="2" customWidth="1"/>
    <col min="16131" max="16131" width="26.28515625" style="2" customWidth="1"/>
    <col min="16132" max="16132" width="8.28515625" style="2" customWidth="1"/>
    <col min="16133" max="16147" width="6.7109375" style="2" customWidth="1"/>
    <col min="16148" max="16384" width="9.140625" style="2"/>
  </cols>
  <sheetData>
    <row r="1" spans="1:21" s="17" customFormat="1" ht="18.75" customHeight="1">
      <c r="A1" s="1003" t="s">
        <v>196</v>
      </c>
      <c r="B1" s="1003"/>
      <c r="C1" s="1003"/>
      <c r="D1" s="1003"/>
      <c r="E1" s="1003"/>
      <c r="F1" s="1003"/>
      <c r="G1" s="1003"/>
      <c r="H1" s="1003"/>
      <c r="I1" s="1003"/>
      <c r="J1" s="1003"/>
      <c r="K1" s="1003"/>
      <c r="L1" s="1003"/>
      <c r="M1" s="1003"/>
      <c r="N1" s="1003"/>
      <c r="O1" s="1003"/>
      <c r="P1" s="1004"/>
      <c r="Q1" s="1172" t="s">
        <v>204</v>
      </c>
      <c r="R1" s="1172"/>
    </row>
    <row r="2" spans="1:21" ht="23.25" customHeight="1">
      <c r="A2" s="1173" t="s">
        <v>299</v>
      </c>
      <c r="B2" s="1173"/>
      <c r="C2" s="1173"/>
      <c r="D2" s="1173"/>
      <c r="E2" s="1173"/>
      <c r="F2" s="1173"/>
      <c r="G2" s="1173"/>
      <c r="H2" s="1173"/>
      <c r="I2" s="1173"/>
      <c r="J2" s="1173"/>
      <c r="K2" s="1173"/>
      <c r="L2" s="1173"/>
      <c r="M2" s="1173"/>
      <c r="N2" s="1173"/>
      <c r="O2" s="1173"/>
      <c r="P2" s="1007" t="s">
        <v>1</v>
      </c>
      <c r="Q2" s="1007"/>
      <c r="R2" s="1007"/>
    </row>
    <row r="3" spans="1:21" s="29" customFormat="1" ht="23.25" customHeight="1">
      <c r="A3" s="1071" t="s">
        <v>295</v>
      </c>
      <c r="B3" s="1073" t="s">
        <v>122</v>
      </c>
      <c r="C3" s="1174" t="s">
        <v>121</v>
      </c>
      <c r="D3" s="1078" t="s">
        <v>61</v>
      </c>
      <c r="E3" s="1078"/>
      <c r="F3" s="1078"/>
      <c r="G3" s="1078"/>
      <c r="H3" s="1176" t="s">
        <v>62</v>
      </c>
      <c r="I3" s="1177"/>
      <c r="J3" s="1177"/>
      <c r="K3" s="1177"/>
      <c r="L3" s="1177"/>
      <c r="M3" s="1177"/>
      <c r="N3" s="1177"/>
      <c r="O3" s="1177"/>
      <c r="P3" s="1178" t="s">
        <v>63</v>
      </c>
      <c r="Q3" s="1179"/>
      <c r="R3" s="1180"/>
    </row>
    <row r="4" spans="1:21" s="3" customFormat="1" ht="130.5" customHeight="1">
      <c r="A4" s="1072"/>
      <c r="B4" s="1074"/>
      <c r="C4" s="1175"/>
      <c r="D4" s="241" t="s">
        <v>147</v>
      </c>
      <c r="E4" s="241" t="s">
        <v>150</v>
      </c>
      <c r="F4" s="241" t="s">
        <v>168</v>
      </c>
      <c r="G4" s="241" t="s">
        <v>198</v>
      </c>
      <c r="H4" s="212" t="s">
        <v>457</v>
      </c>
      <c r="I4" s="212" t="s">
        <v>126</v>
      </c>
      <c r="J4" s="212" t="s">
        <v>458</v>
      </c>
      <c r="K4" s="212" t="s">
        <v>519</v>
      </c>
      <c r="L4" s="212" t="s">
        <v>459</v>
      </c>
      <c r="M4" s="212" t="s">
        <v>460</v>
      </c>
      <c r="N4" s="212" t="s">
        <v>498</v>
      </c>
      <c r="O4" s="212" t="s">
        <v>15</v>
      </c>
      <c r="P4" s="212" t="s">
        <v>118</v>
      </c>
      <c r="Q4" s="212" t="s">
        <v>561</v>
      </c>
      <c r="R4" s="212" t="s">
        <v>199</v>
      </c>
    </row>
    <row r="5" spans="1:21" s="4" customFormat="1" ht="12.75" customHeight="1">
      <c r="A5" s="294">
        <v>1</v>
      </c>
      <c r="B5" s="294">
        <v>2</v>
      </c>
      <c r="C5" s="294">
        <v>3</v>
      </c>
      <c r="D5" s="294">
        <v>4</v>
      </c>
      <c r="E5" s="294">
        <v>5</v>
      </c>
      <c r="F5" s="294">
        <v>6</v>
      </c>
      <c r="G5" s="294">
        <v>7</v>
      </c>
      <c r="H5" s="294">
        <v>8</v>
      </c>
      <c r="I5" s="294">
        <v>9</v>
      </c>
      <c r="J5" s="294">
        <v>10</v>
      </c>
      <c r="K5" s="294">
        <v>11</v>
      </c>
      <c r="L5" s="294">
        <v>12</v>
      </c>
      <c r="M5" s="294">
        <v>13</v>
      </c>
      <c r="N5" s="294">
        <v>14</v>
      </c>
      <c r="O5" s="294">
        <v>15</v>
      </c>
      <c r="P5" s="294">
        <v>16</v>
      </c>
      <c r="Q5" s="294">
        <v>17</v>
      </c>
      <c r="R5" s="294">
        <v>18</v>
      </c>
    </row>
    <row r="6" spans="1:21" s="5" customFormat="1" ht="15" customHeight="1">
      <c r="A6" s="208" t="s">
        <v>22</v>
      </c>
      <c r="B6" s="261" t="s">
        <v>412</v>
      </c>
      <c r="C6" s="587">
        <f>SUM(C7:C10)</f>
        <v>0</v>
      </c>
      <c r="D6" s="587">
        <f t="shared" ref="D6:R6" si="0">SUM(D7:D10)</f>
        <v>0</v>
      </c>
      <c r="E6" s="587">
        <f t="shared" si="0"/>
        <v>0</v>
      </c>
      <c r="F6" s="587">
        <f t="shared" si="0"/>
        <v>0</v>
      </c>
      <c r="G6" s="587">
        <f t="shared" si="0"/>
        <v>0</v>
      </c>
      <c r="H6" s="587">
        <f t="shared" si="0"/>
        <v>0</v>
      </c>
      <c r="I6" s="587">
        <f t="shared" si="0"/>
        <v>0</v>
      </c>
      <c r="J6" s="587">
        <f t="shared" si="0"/>
        <v>0</v>
      </c>
      <c r="K6" s="587">
        <f t="shared" si="0"/>
        <v>0</v>
      </c>
      <c r="L6" s="587">
        <f t="shared" si="0"/>
        <v>0</v>
      </c>
      <c r="M6" s="587">
        <f t="shared" si="0"/>
        <v>0</v>
      </c>
      <c r="N6" s="587">
        <f t="shared" si="0"/>
        <v>0</v>
      </c>
      <c r="O6" s="587">
        <f t="shared" si="0"/>
        <v>0</v>
      </c>
      <c r="P6" s="587">
        <f t="shared" si="0"/>
        <v>0</v>
      </c>
      <c r="Q6" s="587">
        <f t="shared" si="0"/>
        <v>0</v>
      </c>
      <c r="R6" s="587">
        <f t="shared" si="0"/>
        <v>0</v>
      </c>
      <c r="S6" s="138" t="str">
        <f>IF(AND(H6&lt;=C6,I6&lt;=C6,J6&lt;=C6,K6&lt;=C6,L6&lt;=C6,M6&lt;=C6,N6&lt;=C6,O6&lt;=C6),"Đúng","Sai")</f>
        <v>Đúng</v>
      </c>
      <c r="T6" s="138" t="str">
        <f>IF(C6=P6+Q6,"Đúng","Sai")</f>
        <v>Đúng</v>
      </c>
      <c r="U6" s="138" t="str">
        <f>IF(AND(R6&lt;=Q6),"Đúng","Sai")</f>
        <v>Đúng</v>
      </c>
    </row>
    <row r="7" spans="1:21" s="5" customFormat="1" ht="15" customHeight="1">
      <c r="A7" s="197"/>
      <c r="B7" s="263" t="s">
        <v>23</v>
      </c>
      <c r="C7" s="674">
        <f>SUM(D7:G7)</f>
        <v>0</v>
      </c>
      <c r="D7" s="589"/>
      <c r="E7" s="590"/>
      <c r="F7" s="590"/>
      <c r="G7" s="590"/>
      <c r="H7" s="591"/>
      <c r="I7" s="591"/>
      <c r="J7" s="591"/>
      <c r="K7" s="591"/>
      <c r="L7" s="591"/>
      <c r="M7" s="591"/>
      <c r="N7" s="591"/>
      <c r="O7" s="591"/>
      <c r="P7" s="591"/>
      <c r="Q7" s="591"/>
      <c r="R7" s="591"/>
      <c r="S7" s="138" t="str">
        <f t="shared" ref="S7:S29" si="1">IF(AND(H7&lt;=C7,I7&lt;=C7,J7&lt;=C7,K7&lt;=C7,L7&lt;=C7,M7&lt;=C7,N7&lt;=C7,O7&lt;=C7),"Đúng","Sai")</f>
        <v>Đúng</v>
      </c>
      <c r="T7" s="138" t="str">
        <f t="shared" ref="T7:T29" si="2">IF(C7=P7+Q7,"Đúng","Sai")</f>
        <v>Đúng</v>
      </c>
      <c r="U7" s="138" t="str">
        <f t="shared" ref="U7:U29" si="3">IF(AND(R7&lt;=Q7),"Đúng","Sai")</f>
        <v>Đúng</v>
      </c>
    </row>
    <row r="8" spans="1:21" s="5" customFormat="1" ht="15" customHeight="1">
      <c r="A8" s="204"/>
      <c r="B8" s="201" t="s">
        <v>24</v>
      </c>
      <c r="C8" s="674">
        <f>SUM(D8:G8)</f>
        <v>0</v>
      </c>
      <c r="D8" s="592"/>
      <c r="E8" s="592"/>
      <c r="F8" s="593"/>
      <c r="G8" s="593"/>
      <c r="H8" s="592"/>
      <c r="I8" s="592"/>
      <c r="J8" s="592"/>
      <c r="K8" s="592"/>
      <c r="L8" s="592"/>
      <c r="M8" s="592"/>
      <c r="N8" s="592"/>
      <c r="O8" s="592"/>
      <c r="P8" s="592"/>
      <c r="Q8" s="592"/>
      <c r="R8" s="592"/>
      <c r="S8" s="138" t="str">
        <f t="shared" si="1"/>
        <v>Đúng</v>
      </c>
      <c r="T8" s="138" t="str">
        <f t="shared" si="2"/>
        <v>Đúng</v>
      </c>
      <c r="U8" s="138" t="str">
        <f t="shared" si="3"/>
        <v>Đúng</v>
      </c>
    </row>
    <row r="9" spans="1:21" s="5" customFormat="1" ht="15" customHeight="1">
      <c r="A9" s="204"/>
      <c r="B9" s="201" t="s">
        <v>25</v>
      </c>
      <c r="C9" s="674">
        <f>SUM(D9:G9)</f>
        <v>0</v>
      </c>
      <c r="D9" s="592"/>
      <c r="E9" s="592"/>
      <c r="F9" s="675"/>
      <c r="G9" s="593"/>
      <c r="H9" s="592"/>
      <c r="I9" s="592"/>
      <c r="J9" s="592"/>
      <c r="K9" s="592"/>
      <c r="L9" s="592"/>
      <c r="M9" s="592"/>
      <c r="N9" s="592"/>
      <c r="O9" s="592"/>
      <c r="P9" s="592"/>
      <c r="Q9" s="592"/>
      <c r="R9" s="592"/>
      <c r="S9" s="138" t="str">
        <f t="shared" si="1"/>
        <v>Đúng</v>
      </c>
      <c r="T9" s="138" t="str">
        <f t="shared" si="2"/>
        <v>Đúng</v>
      </c>
      <c r="U9" s="138" t="str">
        <f t="shared" si="3"/>
        <v>Đúng</v>
      </c>
    </row>
    <row r="10" spans="1:21" s="5" customFormat="1" ht="15" customHeight="1">
      <c r="A10" s="264"/>
      <c r="B10" s="265" t="s">
        <v>26</v>
      </c>
      <c r="C10" s="674">
        <f>SUM(D10:G10)</f>
        <v>0</v>
      </c>
      <c r="D10" s="594"/>
      <c r="E10" s="594"/>
      <c r="F10" s="676"/>
      <c r="G10" s="676"/>
      <c r="H10" s="594"/>
      <c r="I10" s="594"/>
      <c r="J10" s="594"/>
      <c r="K10" s="594"/>
      <c r="L10" s="594"/>
      <c r="M10" s="594"/>
      <c r="N10" s="594"/>
      <c r="O10" s="594"/>
      <c r="P10" s="592"/>
      <c r="Q10" s="594"/>
      <c r="R10" s="594"/>
      <c r="S10" s="138" t="str">
        <f t="shared" si="1"/>
        <v>Đúng</v>
      </c>
      <c r="T10" s="138" t="str">
        <f t="shared" si="2"/>
        <v>Đúng</v>
      </c>
      <c r="U10" s="138" t="str">
        <f t="shared" si="3"/>
        <v>Đúng</v>
      </c>
    </row>
    <row r="11" spans="1:21" s="5" customFormat="1" ht="13.5" customHeight="1">
      <c r="A11" s="208" t="s">
        <v>27</v>
      </c>
      <c r="B11" s="261" t="s">
        <v>116</v>
      </c>
      <c r="C11" s="587">
        <f>C12+C13+C16+C19+C20+C21</f>
        <v>0</v>
      </c>
      <c r="D11" s="587">
        <f t="shared" ref="D11:R11" si="4">D12+D13+D16+D19+D20+D21</f>
        <v>0</v>
      </c>
      <c r="E11" s="587">
        <f t="shared" si="4"/>
        <v>0</v>
      </c>
      <c r="F11" s="587">
        <f t="shared" si="4"/>
        <v>0</v>
      </c>
      <c r="G11" s="587">
        <f t="shared" si="4"/>
        <v>0</v>
      </c>
      <c r="H11" s="587">
        <f t="shared" si="4"/>
        <v>0</v>
      </c>
      <c r="I11" s="587">
        <f t="shared" si="4"/>
        <v>0</v>
      </c>
      <c r="J11" s="587">
        <f t="shared" si="4"/>
        <v>0</v>
      </c>
      <c r="K11" s="587">
        <f t="shared" si="4"/>
        <v>0</v>
      </c>
      <c r="L11" s="587">
        <f t="shared" si="4"/>
        <v>0</v>
      </c>
      <c r="M11" s="587">
        <f t="shared" si="4"/>
        <v>0</v>
      </c>
      <c r="N11" s="587">
        <f t="shared" si="4"/>
        <v>0</v>
      </c>
      <c r="O11" s="587">
        <f t="shared" si="4"/>
        <v>0</v>
      </c>
      <c r="P11" s="587">
        <f t="shared" si="4"/>
        <v>0</v>
      </c>
      <c r="Q11" s="587">
        <f t="shared" si="4"/>
        <v>0</v>
      </c>
      <c r="R11" s="587">
        <f t="shared" si="4"/>
        <v>0</v>
      </c>
      <c r="S11" s="138" t="str">
        <f t="shared" si="1"/>
        <v>Đúng</v>
      </c>
      <c r="T11" s="138" t="str">
        <f t="shared" si="2"/>
        <v>Đúng</v>
      </c>
      <c r="U11" s="138" t="str">
        <f t="shared" si="3"/>
        <v>Đúng</v>
      </c>
    </row>
    <row r="12" spans="1:21" s="5" customFormat="1" ht="15" customHeight="1">
      <c r="A12" s="248"/>
      <c r="B12" s="263" t="s">
        <v>29</v>
      </c>
      <c r="C12" s="674">
        <f t="shared" ref="C12:C21" si="5">SUM(D12:G12)</f>
        <v>0</v>
      </c>
      <c r="D12" s="591"/>
      <c r="E12" s="590"/>
      <c r="F12" s="590"/>
      <c r="G12" s="590"/>
      <c r="H12" s="591"/>
      <c r="I12" s="591"/>
      <c r="J12" s="591"/>
      <c r="K12" s="591"/>
      <c r="L12" s="591"/>
      <c r="M12" s="591"/>
      <c r="N12" s="591"/>
      <c r="O12" s="591"/>
      <c r="P12" s="592"/>
      <c r="Q12" s="591"/>
      <c r="R12" s="591"/>
      <c r="S12" s="138" t="str">
        <f t="shared" si="1"/>
        <v>Đúng</v>
      </c>
      <c r="T12" s="138" t="str">
        <f t="shared" si="2"/>
        <v>Đúng</v>
      </c>
      <c r="U12" s="138" t="str">
        <f t="shared" si="3"/>
        <v>Đúng</v>
      </c>
    </row>
    <row r="13" spans="1:21" s="5" customFormat="1" ht="15" customHeight="1">
      <c r="A13" s="204"/>
      <c r="B13" s="201" t="s">
        <v>30</v>
      </c>
      <c r="C13" s="674">
        <f t="shared" si="5"/>
        <v>0</v>
      </c>
      <c r="D13" s="592"/>
      <c r="E13" s="592"/>
      <c r="F13" s="593"/>
      <c r="G13" s="593"/>
      <c r="H13" s="592"/>
      <c r="I13" s="592"/>
      <c r="J13" s="592"/>
      <c r="K13" s="592"/>
      <c r="L13" s="592"/>
      <c r="M13" s="592"/>
      <c r="N13" s="592"/>
      <c r="O13" s="592"/>
      <c r="P13" s="592"/>
      <c r="Q13" s="592"/>
      <c r="R13" s="592"/>
      <c r="S13" s="138" t="str">
        <f t="shared" si="1"/>
        <v>Đúng</v>
      </c>
      <c r="T13" s="138" t="str">
        <f t="shared" si="2"/>
        <v>Đúng</v>
      </c>
      <c r="U13" s="138" t="str">
        <f t="shared" si="3"/>
        <v>Đúng</v>
      </c>
    </row>
    <row r="14" spans="1:21" s="5" customFormat="1" ht="15" customHeight="1">
      <c r="A14" s="204"/>
      <c r="B14" s="201" t="s">
        <v>115</v>
      </c>
      <c r="C14" s="674">
        <f t="shared" si="5"/>
        <v>0</v>
      </c>
      <c r="D14" s="592"/>
      <c r="E14" s="592"/>
      <c r="F14" s="593"/>
      <c r="G14" s="593"/>
      <c r="H14" s="592"/>
      <c r="I14" s="592"/>
      <c r="J14" s="592"/>
      <c r="K14" s="592"/>
      <c r="L14" s="592"/>
      <c r="M14" s="592"/>
      <c r="N14" s="592"/>
      <c r="O14" s="592"/>
      <c r="P14" s="592"/>
      <c r="Q14" s="592"/>
      <c r="R14" s="592"/>
      <c r="S14" s="138" t="str">
        <f t="shared" si="1"/>
        <v>Đúng</v>
      </c>
      <c r="T14" s="138" t="str">
        <f t="shared" si="2"/>
        <v>Đúng</v>
      </c>
      <c r="U14" s="138" t="str">
        <f t="shared" si="3"/>
        <v>Đúng</v>
      </c>
    </row>
    <row r="15" spans="1:21" s="5" customFormat="1" ht="15" customHeight="1">
      <c r="A15" s="204"/>
      <c r="B15" s="201" t="s">
        <v>114</v>
      </c>
      <c r="C15" s="674">
        <f t="shared" si="5"/>
        <v>0</v>
      </c>
      <c r="D15" s="592"/>
      <c r="E15" s="592"/>
      <c r="F15" s="593"/>
      <c r="G15" s="593"/>
      <c r="H15" s="592"/>
      <c r="I15" s="592"/>
      <c r="J15" s="592"/>
      <c r="K15" s="592"/>
      <c r="L15" s="592"/>
      <c r="M15" s="592"/>
      <c r="N15" s="592"/>
      <c r="O15" s="592"/>
      <c r="P15" s="592"/>
      <c r="Q15" s="592"/>
      <c r="R15" s="592"/>
      <c r="S15" s="138" t="str">
        <f t="shared" si="1"/>
        <v>Đúng</v>
      </c>
      <c r="T15" s="138" t="str">
        <f t="shared" si="2"/>
        <v>Đúng</v>
      </c>
      <c r="U15" s="138" t="str">
        <f t="shared" si="3"/>
        <v>Đúng</v>
      </c>
    </row>
    <row r="16" spans="1:21" s="5" customFormat="1" ht="12.75">
      <c r="A16" s="204"/>
      <c r="B16" s="201" t="s">
        <v>31</v>
      </c>
      <c r="C16" s="674">
        <f t="shared" si="5"/>
        <v>0</v>
      </c>
      <c r="D16" s="592"/>
      <c r="E16" s="592"/>
      <c r="F16" s="592"/>
      <c r="G16" s="593"/>
      <c r="H16" s="592"/>
      <c r="I16" s="592"/>
      <c r="J16" s="592"/>
      <c r="K16" s="592"/>
      <c r="L16" s="592"/>
      <c r="M16" s="592"/>
      <c r="N16" s="592"/>
      <c r="O16" s="592"/>
      <c r="P16" s="592"/>
      <c r="Q16" s="592"/>
      <c r="R16" s="592"/>
      <c r="S16" s="138" t="str">
        <f t="shared" si="1"/>
        <v>Đúng</v>
      </c>
      <c r="T16" s="138" t="str">
        <f t="shared" si="2"/>
        <v>Đúng</v>
      </c>
      <c r="U16" s="138" t="str">
        <f t="shared" si="3"/>
        <v>Đúng</v>
      </c>
    </row>
    <row r="17" spans="1:21" s="5" customFormat="1" ht="15" customHeight="1">
      <c r="A17" s="204"/>
      <c r="B17" s="201" t="s">
        <v>115</v>
      </c>
      <c r="C17" s="674">
        <f t="shared" si="5"/>
        <v>0</v>
      </c>
      <c r="D17" s="592"/>
      <c r="E17" s="592"/>
      <c r="F17" s="592"/>
      <c r="G17" s="593"/>
      <c r="H17" s="592"/>
      <c r="I17" s="592"/>
      <c r="J17" s="592"/>
      <c r="K17" s="592"/>
      <c r="L17" s="592"/>
      <c r="M17" s="592"/>
      <c r="N17" s="592"/>
      <c r="O17" s="592"/>
      <c r="P17" s="592"/>
      <c r="Q17" s="592"/>
      <c r="R17" s="592"/>
      <c r="S17" s="138" t="str">
        <f t="shared" si="1"/>
        <v>Đúng</v>
      </c>
      <c r="T17" s="138" t="str">
        <f t="shared" si="2"/>
        <v>Đúng</v>
      </c>
      <c r="U17" s="138" t="str">
        <f t="shared" si="3"/>
        <v>Đúng</v>
      </c>
    </row>
    <row r="18" spans="1:21" s="5" customFormat="1" ht="14.25" customHeight="1">
      <c r="A18" s="204"/>
      <c r="B18" s="201" t="s">
        <v>114</v>
      </c>
      <c r="C18" s="674">
        <f t="shared" si="5"/>
        <v>0</v>
      </c>
      <c r="D18" s="592"/>
      <c r="E18" s="592"/>
      <c r="F18" s="592"/>
      <c r="G18" s="593"/>
      <c r="H18" s="592"/>
      <c r="I18" s="592"/>
      <c r="J18" s="592"/>
      <c r="K18" s="592"/>
      <c r="L18" s="592"/>
      <c r="M18" s="592"/>
      <c r="N18" s="592"/>
      <c r="O18" s="592"/>
      <c r="P18" s="592"/>
      <c r="Q18" s="592"/>
      <c r="R18" s="592"/>
      <c r="S18" s="138" t="str">
        <f t="shared" si="1"/>
        <v>Đúng</v>
      </c>
      <c r="T18" s="138" t="str">
        <f t="shared" si="2"/>
        <v>Đúng</v>
      </c>
      <c r="U18" s="138" t="str">
        <f t="shared" si="3"/>
        <v>Đúng</v>
      </c>
    </row>
    <row r="19" spans="1:21" s="5" customFormat="1" ht="15" customHeight="1">
      <c r="A19" s="204"/>
      <c r="B19" s="201" t="s">
        <v>113</v>
      </c>
      <c r="C19" s="677">
        <f t="shared" si="5"/>
        <v>0</v>
      </c>
      <c r="D19" s="592"/>
      <c r="E19" s="592"/>
      <c r="F19" s="592"/>
      <c r="G19" s="592"/>
      <c r="H19" s="592"/>
      <c r="I19" s="592"/>
      <c r="J19" s="592"/>
      <c r="K19" s="592"/>
      <c r="L19" s="592"/>
      <c r="M19" s="592"/>
      <c r="N19" s="592"/>
      <c r="O19" s="592"/>
      <c r="P19" s="592"/>
      <c r="Q19" s="592"/>
      <c r="R19" s="592"/>
      <c r="S19" s="138" t="str">
        <f t="shared" si="1"/>
        <v>Đúng</v>
      </c>
      <c r="T19" s="138" t="str">
        <f t="shared" si="2"/>
        <v>Đúng</v>
      </c>
      <c r="U19" s="138" t="str">
        <f t="shared" si="3"/>
        <v>Đúng</v>
      </c>
    </row>
    <row r="20" spans="1:21" s="5" customFormat="1" ht="15" customHeight="1">
      <c r="A20" s="204"/>
      <c r="B20" s="201" t="s">
        <v>426</v>
      </c>
      <c r="C20" s="677">
        <f t="shared" si="5"/>
        <v>0</v>
      </c>
      <c r="D20" s="592"/>
      <c r="E20" s="592"/>
      <c r="F20" s="592"/>
      <c r="G20" s="592"/>
      <c r="H20" s="592"/>
      <c r="I20" s="592"/>
      <c r="J20" s="592"/>
      <c r="K20" s="592"/>
      <c r="L20" s="592"/>
      <c r="M20" s="592"/>
      <c r="N20" s="592"/>
      <c r="O20" s="592"/>
      <c r="P20" s="592"/>
      <c r="Q20" s="592"/>
      <c r="R20" s="592"/>
      <c r="S20" s="138" t="str">
        <f t="shared" si="1"/>
        <v>Đúng</v>
      </c>
      <c r="T20" s="138" t="str">
        <f t="shared" si="2"/>
        <v>Đúng</v>
      </c>
      <c r="U20" s="138" t="str">
        <f t="shared" si="3"/>
        <v>Đúng</v>
      </c>
    </row>
    <row r="21" spans="1:21" s="5" customFormat="1" ht="15" customHeight="1">
      <c r="A21" s="253"/>
      <c r="B21" s="256" t="s">
        <v>112</v>
      </c>
      <c r="C21" s="678">
        <f t="shared" si="5"/>
        <v>0</v>
      </c>
      <c r="D21" s="600"/>
      <c r="E21" s="600"/>
      <c r="F21" s="600"/>
      <c r="G21" s="600"/>
      <c r="H21" s="600"/>
      <c r="I21" s="600"/>
      <c r="J21" s="600"/>
      <c r="K21" s="600"/>
      <c r="L21" s="600"/>
      <c r="M21" s="600"/>
      <c r="N21" s="600"/>
      <c r="O21" s="600"/>
      <c r="P21" s="600"/>
      <c r="Q21" s="600"/>
      <c r="R21" s="600"/>
      <c r="S21" s="138" t="str">
        <f t="shared" si="1"/>
        <v>Đúng</v>
      </c>
      <c r="T21" s="138" t="str">
        <f t="shared" si="2"/>
        <v>Đúng</v>
      </c>
      <c r="U21" s="138" t="str">
        <f t="shared" si="3"/>
        <v>Đúng</v>
      </c>
    </row>
    <row r="22" spans="1:21" s="5" customFormat="1" ht="13.5" customHeight="1">
      <c r="A22" s="208" t="s">
        <v>34</v>
      </c>
      <c r="B22" s="261" t="s">
        <v>35</v>
      </c>
      <c r="C22" s="587">
        <f>SUM(C23:C29)</f>
        <v>0</v>
      </c>
      <c r="D22" s="602">
        <f t="shared" ref="D22:R22" si="6">SUM(D23:D29)</f>
        <v>0</v>
      </c>
      <c r="E22" s="602">
        <f t="shared" si="6"/>
        <v>0</v>
      </c>
      <c r="F22" s="602">
        <f t="shared" si="6"/>
        <v>0</v>
      </c>
      <c r="G22" s="602">
        <f t="shared" si="6"/>
        <v>0</v>
      </c>
      <c r="H22" s="602">
        <f t="shared" si="6"/>
        <v>0</v>
      </c>
      <c r="I22" s="602">
        <f t="shared" si="6"/>
        <v>0</v>
      </c>
      <c r="J22" s="602">
        <f t="shared" si="6"/>
        <v>0</v>
      </c>
      <c r="K22" s="602">
        <f t="shared" si="6"/>
        <v>0</v>
      </c>
      <c r="L22" s="602">
        <f t="shared" si="6"/>
        <v>0</v>
      </c>
      <c r="M22" s="602">
        <f t="shared" si="6"/>
        <v>0</v>
      </c>
      <c r="N22" s="602">
        <f t="shared" si="6"/>
        <v>0</v>
      </c>
      <c r="O22" s="602">
        <f t="shared" si="6"/>
        <v>0</v>
      </c>
      <c r="P22" s="587">
        <f t="shared" si="6"/>
        <v>0</v>
      </c>
      <c r="Q22" s="602">
        <f t="shared" si="6"/>
        <v>0</v>
      </c>
      <c r="R22" s="602">
        <f t="shared" si="6"/>
        <v>0</v>
      </c>
      <c r="S22" s="138" t="str">
        <f t="shared" si="1"/>
        <v>Đúng</v>
      </c>
      <c r="T22" s="138" t="str">
        <f t="shared" si="2"/>
        <v>Đúng</v>
      </c>
      <c r="U22" s="138" t="str">
        <f t="shared" si="3"/>
        <v>Đúng</v>
      </c>
    </row>
    <row r="23" spans="1:21" s="5" customFormat="1" ht="15" customHeight="1">
      <c r="A23" s="248"/>
      <c r="B23" s="263" t="s">
        <v>36</v>
      </c>
      <c r="C23" s="674">
        <f t="shared" ref="C23:C29" si="7">SUM(D23:G23)</f>
        <v>0</v>
      </c>
      <c r="D23" s="604"/>
      <c r="E23" s="604"/>
      <c r="F23" s="604"/>
      <c r="G23" s="604"/>
      <c r="H23" s="604"/>
      <c r="I23" s="604"/>
      <c r="J23" s="604"/>
      <c r="K23" s="604"/>
      <c r="L23" s="604"/>
      <c r="M23" s="604"/>
      <c r="N23" s="604"/>
      <c r="O23" s="604"/>
      <c r="P23" s="591"/>
      <c r="Q23" s="604"/>
      <c r="R23" s="604"/>
      <c r="S23" s="138" t="str">
        <f t="shared" si="1"/>
        <v>Đúng</v>
      </c>
      <c r="T23" s="138" t="str">
        <f t="shared" si="2"/>
        <v>Đúng</v>
      </c>
      <c r="U23" s="138" t="str">
        <f t="shared" si="3"/>
        <v>Đúng</v>
      </c>
    </row>
    <row r="24" spans="1:21" s="5" customFormat="1" ht="15" customHeight="1">
      <c r="A24" s="204"/>
      <c r="B24" s="201" t="s">
        <v>94</v>
      </c>
      <c r="C24" s="674">
        <f t="shared" si="7"/>
        <v>0</v>
      </c>
      <c r="D24" s="592"/>
      <c r="E24" s="592"/>
      <c r="F24" s="592"/>
      <c r="G24" s="592"/>
      <c r="H24" s="592"/>
      <c r="I24" s="592"/>
      <c r="J24" s="592"/>
      <c r="K24" s="592"/>
      <c r="L24" s="592"/>
      <c r="M24" s="592"/>
      <c r="N24" s="592"/>
      <c r="O24" s="592"/>
      <c r="P24" s="592"/>
      <c r="Q24" s="592"/>
      <c r="R24" s="592"/>
      <c r="S24" s="138" t="str">
        <f t="shared" si="1"/>
        <v>Đúng</v>
      </c>
      <c r="T24" s="138" t="str">
        <f t="shared" si="2"/>
        <v>Đúng</v>
      </c>
      <c r="U24" s="138" t="str">
        <f t="shared" si="3"/>
        <v>Đúng</v>
      </c>
    </row>
    <row r="25" spans="1:21" s="5" customFormat="1" ht="15" customHeight="1">
      <c r="A25" s="204"/>
      <c r="B25" s="201" t="s">
        <v>37</v>
      </c>
      <c r="C25" s="674">
        <f t="shared" si="7"/>
        <v>0</v>
      </c>
      <c r="D25" s="592"/>
      <c r="E25" s="592"/>
      <c r="F25" s="592"/>
      <c r="G25" s="592"/>
      <c r="H25" s="592"/>
      <c r="I25" s="592"/>
      <c r="J25" s="592"/>
      <c r="K25" s="592"/>
      <c r="L25" s="592"/>
      <c r="M25" s="592"/>
      <c r="N25" s="592"/>
      <c r="O25" s="592"/>
      <c r="P25" s="592"/>
      <c r="Q25" s="592"/>
      <c r="R25" s="592"/>
      <c r="S25" s="138" t="str">
        <f t="shared" si="1"/>
        <v>Đúng</v>
      </c>
      <c r="T25" s="138" t="str">
        <f t="shared" si="2"/>
        <v>Đúng</v>
      </c>
      <c r="U25" s="138" t="str">
        <f t="shared" si="3"/>
        <v>Đúng</v>
      </c>
    </row>
    <row r="26" spans="1:21" s="5" customFormat="1" ht="15" customHeight="1">
      <c r="A26" s="204"/>
      <c r="B26" s="201" t="s">
        <v>38</v>
      </c>
      <c r="C26" s="674">
        <f t="shared" si="7"/>
        <v>0</v>
      </c>
      <c r="D26" s="592"/>
      <c r="E26" s="592"/>
      <c r="F26" s="592"/>
      <c r="G26" s="592"/>
      <c r="H26" s="592"/>
      <c r="I26" s="592"/>
      <c r="J26" s="592"/>
      <c r="K26" s="592"/>
      <c r="L26" s="592"/>
      <c r="M26" s="592"/>
      <c r="N26" s="592"/>
      <c r="O26" s="592"/>
      <c r="P26" s="592"/>
      <c r="Q26" s="592"/>
      <c r="R26" s="592"/>
      <c r="S26" s="138" t="str">
        <f t="shared" si="1"/>
        <v>Đúng</v>
      </c>
      <c r="T26" s="138" t="str">
        <f t="shared" si="2"/>
        <v>Đúng</v>
      </c>
      <c r="U26" s="138" t="str">
        <f t="shared" si="3"/>
        <v>Đúng</v>
      </c>
    </row>
    <row r="27" spans="1:21" s="5" customFormat="1" ht="15" customHeight="1">
      <c r="A27" s="204"/>
      <c r="B27" s="201" t="s">
        <v>425</v>
      </c>
      <c r="C27" s="674">
        <f t="shared" si="7"/>
        <v>0</v>
      </c>
      <c r="D27" s="592"/>
      <c r="E27" s="592"/>
      <c r="F27" s="592"/>
      <c r="G27" s="592"/>
      <c r="H27" s="592"/>
      <c r="I27" s="592"/>
      <c r="J27" s="592"/>
      <c r="K27" s="592"/>
      <c r="L27" s="592"/>
      <c r="M27" s="592"/>
      <c r="N27" s="592"/>
      <c r="O27" s="592"/>
      <c r="P27" s="592"/>
      <c r="Q27" s="592"/>
      <c r="R27" s="592"/>
      <c r="S27" s="138" t="str">
        <f t="shared" si="1"/>
        <v>Đúng</v>
      </c>
      <c r="T27" s="138" t="str">
        <f t="shared" si="2"/>
        <v>Đúng</v>
      </c>
      <c r="U27" s="138" t="str">
        <f t="shared" si="3"/>
        <v>Đúng</v>
      </c>
    </row>
    <row r="28" spans="1:21" s="5" customFormat="1" ht="15" customHeight="1">
      <c r="A28" s="204"/>
      <c r="B28" s="201" t="s">
        <v>39</v>
      </c>
      <c r="C28" s="674">
        <f t="shared" si="7"/>
        <v>0</v>
      </c>
      <c r="D28" s="592"/>
      <c r="E28" s="592"/>
      <c r="F28" s="592"/>
      <c r="G28" s="592"/>
      <c r="H28" s="592"/>
      <c r="I28" s="592"/>
      <c r="J28" s="592"/>
      <c r="K28" s="592"/>
      <c r="L28" s="592"/>
      <c r="M28" s="592"/>
      <c r="N28" s="592"/>
      <c r="O28" s="592"/>
      <c r="P28" s="592"/>
      <c r="Q28" s="592"/>
      <c r="R28" s="592"/>
      <c r="S28" s="138" t="str">
        <f t="shared" si="1"/>
        <v>Đúng</v>
      </c>
      <c r="T28" s="138" t="str">
        <f t="shared" si="2"/>
        <v>Đúng</v>
      </c>
      <c r="U28" s="138" t="str">
        <f t="shared" si="3"/>
        <v>Đúng</v>
      </c>
    </row>
    <row r="29" spans="1:21" s="5" customFormat="1" ht="15" customHeight="1">
      <c r="A29" s="253"/>
      <c r="B29" s="265" t="s">
        <v>40</v>
      </c>
      <c r="C29" s="678">
        <f t="shared" si="7"/>
        <v>0</v>
      </c>
      <c r="D29" s="594"/>
      <c r="E29" s="594"/>
      <c r="F29" s="594"/>
      <c r="G29" s="594"/>
      <c r="H29" s="594"/>
      <c r="I29" s="594"/>
      <c r="J29" s="594"/>
      <c r="K29" s="594"/>
      <c r="L29" s="594"/>
      <c r="M29" s="594"/>
      <c r="N29" s="594"/>
      <c r="O29" s="594"/>
      <c r="P29" s="600"/>
      <c r="Q29" s="594"/>
      <c r="R29" s="594"/>
      <c r="S29" s="138" t="str">
        <f t="shared" si="1"/>
        <v>Đúng</v>
      </c>
      <c r="T29" s="138" t="str">
        <f t="shared" si="2"/>
        <v>Đúng</v>
      </c>
      <c r="U29" s="138" t="str">
        <f t="shared" si="3"/>
        <v>Đúng</v>
      </c>
    </row>
    <row r="31" spans="1:21" ht="15">
      <c r="C31" s="113" t="str">
        <f t="shared" ref="C31:R31" si="8">IF(C6=C22, "Đúng","Sai")</f>
        <v>Đúng</v>
      </c>
      <c r="D31" s="113" t="str">
        <f t="shared" si="8"/>
        <v>Đúng</v>
      </c>
      <c r="E31" s="113" t="str">
        <f t="shared" si="8"/>
        <v>Đúng</v>
      </c>
      <c r="F31" s="113" t="str">
        <f t="shared" si="8"/>
        <v>Đúng</v>
      </c>
      <c r="G31" s="113" t="str">
        <f t="shared" si="8"/>
        <v>Đúng</v>
      </c>
      <c r="H31" s="113" t="str">
        <f t="shared" si="8"/>
        <v>Đúng</v>
      </c>
      <c r="I31" s="113" t="str">
        <f t="shared" si="8"/>
        <v>Đúng</v>
      </c>
      <c r="J31" s="113" t="str">
        <f t="shared" si="8"/>
        <v>Đúng</v>
      </c>
      <c r="K31" s="113" t="str">
        <f t="shared" si="8"/>
        <v>Đúng</v>
      </c>
      <c r="L31" s="113" t="str">
        <f t="shared" si="8"/>
        <v>Đúng</v>
      </c>
      <c r="M31" s="113" t="str">
        <f t="shared" si="8"/>
        <v>Đúng</v>
      </c>
      <c r="N31" s="113" t="str">
        <f t="shared" si="8"/>
        <v>Đúng</v>
      </c>
      <c r="O31" s="113" t="str">
        <f t="shared" si="8"/>
        <v>Đúng</v>
      </c>
      <c r="P31" s="113" t="str">
        <f t="shared" si="8"/>
        <v>Đúng</v>
      </c>
      <c r="Q31" s="113" t="str">
        <f t="shared" si="8"/>
        <v>Đúng</v>
      </c>
      <c r="R31" s="113" t="str">
        <f t="shared" si="8"/>
        <v>Đúng</v>
      </c>
      <c r="U31" s="112"/>
    </row>
    <row r="32" spans="1:21">
      <c r="C32" s="480"/>
      <c r="D32" s="112"/>
      <c r="E32" s="112"/>
      <c r="F32" s="112"/>
      <c r="G32" s="112"/>
      <c r="H32" s="112"/>
      <c r="I32" s="112"/>
      <c r="J32" s="112"/>
      <c r="K32" s="112"/>
      <c r="L32" s="112"/>
      <c r="M32" s="112"/>
      <c r="N32" s="112"/>
      <c r="O32" s="112"/>
      <c r="P32" s="112"/>
      <c r="Q32" s="112"/>
      <c r="R32" s="112"/>
      <c r="U32" s="112"/>
    </row>
    <row r="33" spans="3:21">
      <c r="C33" s="480"/>
      <c r="D33" s="112"/>
      <c r="E33" s="112"/>
      <c r="F33" s="112"/>
      <c r="G33" s="112"/>
      <c r="H33" s="112"/>
      <c r="I33" s="112"/>
      <c r="J33" s="112"/>
      <c r="K33" s="112"/>
      <c r="L33" s="112"/>
      <c r="M33" s="112"/>
      <c r="N33" s="112"/>
      <c r="O33" s="112"/>
      <c r="P33" s="112"/>
      <c r="Q33" s="112"/>
      <c r="R33" s="112"/>
      <c r="U33" s="112"/>
    </row>
    <row r="34" spans="3:21">
      <c r="C34" s="480"/>
      <c r="D34" s="112"/>
      <c r="E34" s="112"/>
      <c r="F34" s="112"/>
      <c r="G34" s="112"/>
      <c r="H34" s="112"/>
      <c r="I34" s="112"/>
      <c r="J34" s="112"/>
      <c r="K34" s="112"/>
      <c r="L34" s="112"/>
      <c r="M34" s="112"/>
      <c r="N34" s="112"/>
      <c r="O34" s="112"/>
      <c r="P34" s="112"/>
      <c r="Q34" s="112"/>
      <c r="R34" s="112"/>
      <c r="U34" s="112"/>
    </row>
  </sheetData>
  <sheetProtection sheet="1" formatCells="0" formatColumns="0" formatRows="0"/>
  <mergeCells count="10">
    <mergeCell ref="Q1:R1"/>
    <mergeCell ref="A2:O2"/>
    <mergeCell ref="P2:R2"/>
    <mergeCell ref="A3:A4"/>
    <mergeCell ref="B3:B4"/>
    <mergeCell ref="C3:C4"/>
    <mergeCell ref="D3:G3"/>
    <mergeCell ref="H3:O3"/>
    <mergeCell ref="P3:R3"/>
    <mergeCell ref="A1:P1"/>
  </mergeCells>
  <conditionalFormatting sqref="A31:XFD31 U1:U1048576">
    <cfRule type="cellIs" dxfId="28" priority="4" operator="equal">
      <formula>"Đúng"</formula>
    </cfRule>
  </conditionalFormatting>
  <conditionalFormatting sqref="S6:T29">
    <cfRule type="cellIs" dxfId="27" priority="1" operator="equal">
      <formula>"Đúng"</formula>
    </cfRule>
  </conditionalFormatting>
  <printOptions verticalCentered="1"/>
  <pageMargins left="0.70866141732283472" right="0.19685039370078741" top="0.23622047244094491" bottom="0.2362204724409449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sheetPr codeName="Sheet20">
    <tabColor rgb="FFC00000"/>
    <pageSetUpPr fitToPage="1"/>
  </sheetPr>
  <dimension ref="A1:U27"/>
  <sheetViews>
    <sheetView workbookViewId="0">
      <selection sqref="A1:Q17"/>
    </sheetView>
  </sheetViews>
  <sheetFormatPr defaultRowHeight="15"/>
  <cols>
    <col min="1" max="1" width="4.140625" style="2" customWidth="1"/>
    <col min="2" max="2" width="32.5703125" style="10" customWidth="1"/>
    <col min="3" max="3" width="8.140625" style="6" customWidth="1"/>
    <col min="4" max="7" width="6.140625" style="2" customWidth="1"/>
    <col min="8" max="8" width="11.5703125" style="2" customWidth="1"/>
    <col min="9" max="9" width="7" style="2" customWidth="1"/>
    <col min="10" max="10" width="7.7109375" style="2" customWidth="1"/>
    <col min="11" max="11" width="9.7109375" style="2" customWidth="1"/>
    <col min="12" max="12" width="8.5703125" style="2" customWidth="1"/>
    <col min="13" max="17" width="6.140625" style="2" customWidth="1"/>
    <col min="18" max="18" width="7.140625" style="2" customWidth="1"/>
    <col min="19" max="19" width="6.85546875" style="2" customWidth="1"/>
    <col min="20" max="20" width="8" style="2" customWidth="1"/>
    <col min="21" max="21" width="8.7109375" style="2"/>
    <col min="22" max="257" width="9.140625" style="2"/>
    <col min="258" max="258" width="4.140625" style="2" customWidth="1"/>
    <col min="259" max="259" width="32.5703125" style="2" customWidth="1"/>
    <col min="260" max="275" width="6.140625" style="2" customWidth="1"/>
    <col min="276" max="513" width="9.140625" style="2"/>
    <col min="514" max="514" width="4.140625" style="2" customWidth="1"/>
    <col min="515" max="515" width="32.5703125" style="2" customWidth="1"/>
    <col min="516" max="531" width="6.140625" style="2" customWidth="1"/>
    <col min="532" max="769" width="9.140625" style="2"/>
    <col min="770" max="770" width="4.140625" style="2" customWidth="1"/>
    <col min="771" max="771" width="32.5703125" style="2" customWidth="1"/>
    <col min="772" max="787" width="6.140625" style="2" customWidth="1"/>
    <col min="788" max="1025" width="9.140625" style="2"/>
    <col min="1026" max="1026" width="4.140625" style="2" customWidth="1"/>
    <col min="1027" max="1027" width="32.5703125" style="2" customWidth="1"/>
    <col min="1028" max="1043" width="6.140625" style="2" customWidth="1"/>
    <col min="1044" max="1281" width="9.140625" style="2"/>
    <col min="1282" max="1282" width="4.140625" style="2" customWidth="1"/>
    <col min="1283" max="1283" width="32.5703125" style="2" customWidth="1"/>
    <col min="1284" max="1299" width="6.140625" style="2" customWidth="1"/>
    <col min="1300" max="1537" width="9.140625" style="2"/>
    <col min="1538" max="1538" width="4.140625" style="2" customWidth="1"/>
    <col min="1539" max="1539" width="32.5703125" style="2" customWidth="1"/>
    <col min="1540" max="1555" width="6.140625" style="2" customWidth="1"/>
    <col min="1556" max="1793" width="9.140625" style="2"/>
    <col min="1794" max="1794" width="4.140625" style="2" customWidth="1"/>
    <col min="1795" max="1795" width="32.5703125" style="2" customWidth="1"/>
    <col min="1796" max="1811" width="6.140625" style="2" customWidth="1"/>
    <col min="1812" max="2049" width="9.140625" style="2"/>
    <col min="2050" max="2050" width="4.140625" style="2" customWidth="1"/>
    <col min="2051" max="2051" width="32.5703125" style="2" customWidth="1"/>
    <col min="2052" max="2067" width="6.140625" style="2" customWidth="1"/>
    <col min="2068" max="2305" width="9.140625" style="2"/>
    <col min="2306" max="2306" width="4.140625" style="2" customWidth="1"/>
    <col min="2307" max="2307" width="32.5703125" style="2" customWidth="1"/>
    <col min="2308" max="2323" width="6.140625" style="2" customWidth="1"/>
    <col min="2324" max="2561" width="9.140625" style="2"/>
    <col min="2562" max="2562" width="4.140625" style="2" customWidth="1"/>
    <col min="2563" max="2563" width="32.5703125" style="2" customWidth="1"/>
    <col min="2564" max="2579" width="6.140625" style="2" customWidth="1"/>
    <col min="2580" max="2817" width="9.140625" style="2"/>
    <col min="2818" max="2818" width="4.140625" style="2" customWidth="1"/>
    <col min="2819" max="2819" width="32.5703125" style="2" customWidth="1"/>
    <col min="2820" max="2835" width="6.140625" style="2" customWidth="1"/>
    <col min="2836" max="3073" width="9.140625" style="2"/>
    <col min="3074" max="3074" width="4.140625" style="2" customWidth="1"/>
    <col min="3075" max="3075" width="32.5703125" style="2" customWidth="1"/>
    <col min="3076" max="3091" width="6.140625" style="2" customWidth="1"/>
    <col min="3092" max="3329" width="9.140625" style="2"/>
    <col min="3330" max="3330" width="4.140625" style="2" customWidth="1"/>
    <col min="3331" max="3331" width="32.5703125" style="2" customWidth="1"/>
    <col min="3332" max="3347" width="6.140625" style="2" customWidth="1"/>
    <col min="3348" max="3585" width="9.140625" style="2"/>
    <col min="3586" max="3586" width="4.140625" style="2" customWidth="1"/>
    <col min="3587" max="3587" width="32.5703125" style="2" customWidth="1"/>
    <col min="3588" max="3603" width="6.140625" style="2" customWidth="1"/>
    <col min="3604" max="3841" width="9.140625" style="2"/>
    <col min="3842" max="3842" width="4.140625" style="2" customWidth="1"/>
    <col min="3843" max="3843" width="32.5703125" style="2" customWidth="1"/>
    <col min="3844" max="3859" width="6.140625" style="2" customWidth="1"/>
    <col min="3860" max="4097" width="9.140625" style="2"/>
    <col min="4098" max="4098" width="4.140625" style="2" customWidth="1"/>
    <col min="4099" max="4099" width="32.5703125" style="2" customWidth="1"/>
    <col min="4100" max="4115" width="6.140625" style="2" customWidth="1"/>
    <col min="4116" max="4353" width="9.140625" style="2"/>
    <col min="4354" max="4354" width="4.140625" style="2" customWidth="1"/>
    <col min="4355" max="4355" width="32.5703125" style="2" customWidth="1"/>
    <col min="4356" max="4371" width="6.140625" style="2" customWidth="1"/>
    <col min="4372" max="4609" width="9.140625" style="2"/>
    <col min="4610" max="4610" width="4.140625" style="2" customWidth="1"/>
    <col min="4611" max="4611" width="32.5703125" style="2" customWidth="1"/>
    <col min="4612" max="4627" width="6.140625" style="2" customWidth="1"/>
    <col min="4628" max="4865" width="9.140625" style="2"/>
    <col min="4866" max="4866" width="4.140625" style="2" customWidth="1"/>
    <col min="4867" max="4867" width="32.5703125" style="2" customWidth="1"/>
    <col min="4868" max="4883" width="6.140625" style="2" customWidth="1"/>
    <col min="4884" max="5121" width="9.140625" style="2"/>
    <col min="5122" max="5122" width="4.140625" style="2" customWidth="1"/>
    <col min="5123" max="5123" width="32.5703125" style="2" customWidth="1"/>
    <col min="5124" max="5139" width="6.140625" style="2" customWidth="1"/>
    <col min="5140" max="5377" width="9.140625" style="2"/>
    <col min="5378" max="5378" width="4.140625" style="2" customWidth="1"/>
    <col min="5379" max="5379" width="32.5703125" style="2" customWidth="1"/>
    <col min="5380" max="5395" width="6.140625" style="2" customWidth="1"/>
    <col min="5396" max="5633" width="9.140625" style="2"/>
    <col min="5634" max="5634" width="4.140625" style="2" customWidth="1"/>
    <col min="5635" max="5635" width="32.5703125" style="2" customWidth="1"/>
    <col min="5636" max="5651" width="6.140625" style="2" customWidth="1"/>
    <col min="5652" max="5889" width="9.140625" style="2"/>
    <col min="5890" max="5890" width="4.140625" style="2" customWidth="1"/>
    <col min="5891" max="5891" width="32.5703125" style="2" customWidth="1"/>
    <col min="5892" max="5907" width="6.140625" style="2" customWidth="1"/>
    <col min="5908" max="6145" width="9.140625" style="2"/>
    <col min="6146" max="6146" width="4.140625" style="2" customWidth="1"/>
    <col min="6147" max="6147" width="32.5703125" style="2" customWidth="1"/>
    <col min="6148" max="6163" width="6.140625" style="2" customWidth="1"/>
    <col min="6164" max="6401" width="9.140625" style="2"/>
    <col min="6402" max="6402" width="4.140625" style="2" customWidth="1"/>
    <col min="6403" max="6403" width="32.5703125" style="2" customWidth="1"/>
    <col min="6404" max="6419" width="6.140625" style="2" customWidth="1"/>
    <col min="6420" max="6657" width="9.140625" style="2"/>
    <col min="6658" max="6658" width="4.140625" style="2" customWidth="1"/>
    <col min="6659" max="6659" width="32.5703125" style="2" customWidth="1"/>
    <col min="6660" max="6675" width="6.140625" style="2" customWidth="1"/>
    <col min="6676" max="6913" width="9.140625" style="2"/>
    <col min="6914" max="6914" width="4.140625" style="2" customWidth="1"/>
    <col min="6915" max="6915" width="32.5703125" style="2" customWidth="1"/>
    <col min="6916" max="6931" width="6.140625" style="2" customWidth="1"/>
    <col min="6932" max="7169" width="9.140625" style="2"/>
    <col min="7170" max="7170" width="4.140625" style="2" customWidth="1"/>
    <col min="7171" max="7171" width="32.5703125" style="2" customWidth="1"/>
    <col min="7172" max="7187" width="6.140625" style="2" customWidth="1"/>
    <col min="7188" max="7425" width="9.140625" style="2"/>
    <col min="7426" max="7426" width="4.140625" style="2" customWidth="1"/>
    <col min="7427" max="7427" width="32.5703125" style="2" customWidth="1"/>
    <col min="7428" max="7443" width="6.140625" style="2" customWidth="1"/>
    <col min="7444" max="7681" width="9.140625" style="2"/>
    <col min="7682" max="7682" width="4.140625" style="2" customWidth="1"/>
    <col min="7683" max="7683" width="32.5703125" style="2" customWidth="1"/>
    <col min="7684" max="7699" width="6.140625" style="2" customWidth="1"/>
    <col min="7700" max="7937" width="9.140625" style="2"/>
    <col min="7938" max="7938" width="4.140625" style="2" customWidth="1"/>
    <col min="7939" max="7939" width="32.5703125" style="2" customWidth="1"/>
    <col min="7940" max="7955" width="6.140625" style="2" customWidth="1"/>
    <col min="7956" max="8193" width="9.140625" style="2"/>
    <col min="8194" max="8194" width="4.140625" style="2" customWidth="1"/>
    <col min="8195" max="8195" width="32.5703125" style="2" customWidth="1"/>
    <col min="8196" max="8211" width="6.140625" style="2" customWidth="1"/>
    <col min="8212" max="8449" width="9.140625" style="2"/>
    <col min="8450" max="8450" width="4.140625" style="2" customWidth="1"/>
    <col min="8451" max="8451" width="32.5703125" style="2" customWidth="1"/>
    <col min="8452" max="8467" width="6.140625" style="2" customWidth="1"/>
    <col min="8468" max="8705" width="9.140625" style="2"/>
    <col min="8706" max="8706" width="4.140625" style="2" customWidth="1"/>
    <col min="8707" max="8707" width="32.5703125" style="2" customWidth="1"/>
    <col min="8708" max="8723" width="6.140625" style="2" customWidth="1"/>
    <col min="8724" max="8961" width="9.140625" style="2"/>
    <col min="8962" max="8962" width="4.140625" style="2" customWidth="1"/>
    <col min="8963" max="8963" width="32.5703125" style="2" customWidth="1"/>
    <col min="8964" max="8979" width="6.140625" style="2" customWidth="1"/>
    <col min="8980" max="9217" width="9.140625" style="2"/>
    <col min="9218" max="9218" width="4.140625" style="2" customWidth="1"/>
    <col min="9219" max="9219" width="32.5703125" style="2" customWidth="1"/>
    <col min="9220" max="9235" width="6.140625" style="2" customWidth="1"/>
    <col min="9236" max="9473" width="9.140625" style="2"/>
    <col min="9474" max="9474" width="4.140625" style="2" customWidth="1"/>
    <col min="9475" max="9475" width="32.5703125" style="2" customWidth="1"/>
    <col min="9476" max="9491" width="6.140625" style="2" customWidth="1"/>
    <col min="9492" max="9729" width="9.140625" style="2"/>
    <col min="9730" max="9730" width="4.140625" style="2" customWidth="1"/>
    <col min="9731" max="9731" width="32.5703125" style="2" customWidth="1"/>
    <col min="9732" max="9747" width="6.140625" style="2" customWidth="1"/>
    <col min="9748" max="9985" width="9.140625" style="2"/>
    <col min="9986" max="9986" width="4.140625" style="2" customWidth="1"/>
    <col min="9987" max="9987" width="32.5703125" style="2" customWidth="1"/>
    <col min="9988" max="10003" width="6.140625" style="2" customWidth="1"/>
    <col min="10004" max="10241" width="9.140625" style="2"/>
    <col min="10242" max="10242" width="4.140625" style="2" customWidth="1"/>
    <col min="10243" max="10243" width="32.5703125" style="2" customWidth="1"/>
    <col min="10244" max="10259" width="6.140625" style="2" customWidth="1"/>
    <col min="10260" max="10497" width="9.140625" style="2"/>
    <col min="10498" max="10498" width="4.140625" style="2" customWidth="1"/>
    <col min="10499" max="10499" width="32.5703125" style="2" customWidth="1"/>
    <col min="10500" max="10515" width="6.140625" style="2" customWidth="1"/>
    <col min="10516" max="10753" width="9.140625" style="2"/>
    <col min="10754" max="10754" width="4.140625" style="2" customWidth="1"/>
    <col min="10755" max="10755" width="32.5703125" style="2" customWidth="1"/>
    <col min="10756" max="10771" width="6.140625" style="2" customWidth="1"/>
    <col min="10772" max="11009" width="9.140625" style="2"/>
    <col min="11010" max="11010" width="4.140625" style="2" customWidth="1"/>
    <col min="11011" max="11011" width="32.5703125" style="2" customWidth="1"/>
    <col min="11012" max="11027" width="6.140625" style="2" customWidth="1"/>
    <col min="11028" max="11265" width="9.140625" style="2"/>
    <col min="11266" max="11266" width="4.140625" style="2" customWidth="1"/>
    <col min="11267" max="11267" width="32.5703125" style="2" customWidth="1"/>
    <col min="11268" max="11283" width="6.140625" style="2" customWidth="1"/>
    <col min="11284" max="11521" width="9.140625" style="2"/>
    <col min="11522" max="11522" width="4.140625" style="2" customWidth="1"/>
    <col min="11523" max="11523" width="32.5703125" style="2" customWidth="1"/>
    <col min="11524" max="11539" width="6.140625" style="2" customWidth="1"/>
    <col min="11540" max="11777" width="9.140625" style="2"/>
    <col min="11778" max="11778" width="4.140625" style="2" customWidth="1"/>
    <col min="11779" max="11779" width="32.5703125" style="2" customWidth="1"/>
    <col min="11780" max="11795" width="6.140625" style="2" customWidth="1"/>
    <col min="11796" max="12033" width="9.140625" style="2"/>
    <col min="12034" max="12034" width="4.140625" style="2" customWidth="1"/>
    <col min="12035" max="12035" width="32.5703125" style="2" customWidth="1"/>
    <col min="12036" max="12051" width="6.140625" style="2" customWidth="1"/>
    <col min="12052" max="12289" width="9.140625" style="2"/>
    <col min="12290" max="12290" width="4.140625" style="2" customWidth="1"/>
    <col min="12291" max="12291" width="32.5703125" style="2" customWidth="1"/>
    <col min="12292" max="12307" width="6.140625" style="2" customWidth="1"/>
    <col min="12308" max="12545" width="9.140625" style="2"/>
    <col min="12546" max="12546" width="4.140625" style="2" customWidth="1"/>
    <col min="12547" max="12547" width="32.5703125" style="2" customWidth="1"/>
    <col min="12548" max="12563" width="6.140625" style="2" customWidth="1"/>
    <col min="12564" max="12801" width="9.140625" style="2"/>
    <col min="12802" max="12802" width="4.140625" style="2" customWidth="1"/>
    <col min="12803" max="12803" width="32.5703125" style="2" customWidth="1"/>
    <col min="12804" max="12819" width="6.140625" style="2" customWidth="1"/>
    <col min="12820" max="13057" width="9.140625" style="2"/>
    <col min="13058" max="13058" width="4.140625" style="2" customWidth="1"/>
    <col min="13059" max="13059" width="32.5703125" style="2" customWidth="1"/>
    <col min="13060" max="13075" width="6.140625" style="2" customWidth="1"/>
    <col min="13076" max="13313" width="9.140625" style="2"/>
    <col min="13314" max="13314" width="4.140625" style="2" customWidth="1"/>
    <col min="13315" max="13315" width="32.5703125" style="2" customWidth="1"/>
    <col min="13316" max="13331" width="6.140625" style="2" customWidth="1"/>
    <col min="13332" max="13569" width="9.140625" style="2"/>
    <col min="13570" max="13570" width="4.140625" style="2" customWidth="1"/>
    <col min="13571" max="13571" width="32.5703125" style="2" customWidth="1"/>
    <col min="13572" max="13587" width="6.140625" style="2" customWidth="1"/>
    <col min="13588" max="13825" width="9.140625" style="2"/>
    <col min="13826" max="13826" width="4.140625" style="2" customWidth="1"/>
    <col min="13827" max="13827" width="32.5703125" style="2" customWidth="1"/>
    <col min="13828" max="13843" width="6.140625" style="2" customWidth="1"/>
    <col min="13844" max="14081" width="9.140625" style="2"/>
    <col min="14082" max="14082" width="4.140625" style="2" customWidth="1"/>
    <col min="14083" max="14083" width="32.5703125" style="2" customWidth="1"/>
    <col min="14084" max="14099" width="6.140625" style="2" customWidth="1"/>
    <col min="14100" max="14337" width="9.140625" style="2"/>
    <col min="14338" max="14338" width="4.140625" style="2" customWidth="1"/>
    <col min="14339" max="14339" width="32.5703125" style="2" customWidth="1"/>
    <col min="14340" max="14355" width="6.140625" style="2" customWidth="1"/>
    <col min="14356" max="14593" width="9.140625" style="2"/>
    <col min="14594" max="14594" width="4.140625" style="2" customWidth="1"/>
    <col min="14595" max="14595" width="32.5703125" style="2" customWidth="1"/>
    <col min="14596" max="14611" width="6.140625" style="2" customWidth="1"/>
    <col min="14612" max="14849" width="9.140625" style="2"/>
    <col min="14850" max="14850" width="4.140625" style="2" customWidth="1"/>
    <col min="14851" max="14851" width="32.5703125" style="2" customWidth="1"/>
    <col min="14852" max="14867" width="6.140625" style="2" customWidth="1"/>
    <col min="14868" max="15105" width="9.140625" style="2"/>
    <col min="15106" max="15106" width="4.140625" style="2" customWidth="1"/>
    <col min="15107" max="15107" width="32.5703125" style="2" customWidth="1"/>
    <col min="15108" max="15123" width="6.140625" style="2" customWidth="1"/>
    <col min="15124" max="15361" width="9.140625" style="2"/>
    <col min="15362" max="15362" width="4.140625" style="2" customWidth="1"/>
    <col min="15363" max="15363" width="32.5703125" style="2" customWidth="1"/>
    <col min="15364" max="15379" width="6.140625" style="2" customWidth="1"/>
    <col min="15380" max="15617" width="9.140625" style="2"/>
    <col min="15618" max="15618" width="4.140625" style="2" customWidth="1"/>
    <col min="15619" max="15619" width="32.5703125" style="2" customWidth="1"/>
    <col min="15620" max="15635" width="6.140625" style="2" customWidth="1"/>
    <col min="15636" max="15873" width="9.140625" style="2"/>
    <col min="15874" max="15874" width="4.140625" style="2" customWidth="1"/>
    <col min="15875" max="15875" width="32.5703125" style="2" customWidth="1"/>
    <col min="15876" max="15891" width="6.140625" style="2" customWidth="1"/>
    <col min="15892" max="16129" width="9.140625" style="2"/>
    <col min="16130" max="16130" width="4.140625" style="2" customWidth="1"/>
    <col min="16131" max="16131" width="32.5703125" style="2" customWidth="1"/>
    <col min="16132" max="16147" width="6.140625" style="2" customWidth="1"/>
    <col min="16148" max="16384" width="9.140625" style="2"/>
  </cols>
  <sheetData>
    <row r="1" spans="1:21" s="1" customFormat="1" ht="19.5" customHeight="1">
      <c r="A1" s="1003" t="s">
        <v>366</v>
      </c>
      <c r="B1" s="1003"/>
      <c r="C1" s="1003"/>
      <c r="D1" s="1003"/>
      <c r="E1" s="1003"/>
      <c r="F1" s="1003"/>
      <c r="G1" s="1003"/>
      <c r="H1" s="1003"/>
      <c r="I1" s="1003"/>
      <c r="J1" s="1003"/>
      <c r="K1" s="1003"/>
      <c r="L1" s="1003"/>
      <c r="M1" s="1003"/>
      <c r="N1" s="1003"/>
      <c r="O1" s="1004"/>
      <c r="P1" s="1080" t="s">
        <v>209</v>
      </c>
      <c r="Q1" s="1081"/>
    </row>
    <row r="2" spans="1:21" s="17" customFormat="1" ht="20.25" customHeight="1">
      <c r="A2" s="1181" t="s">
        <v>365</v>
      </c>
      <c r="B2" s="1181"/>
      <c r="C2" s="1181"/>
      <c r="D2" s="1181"/>
      <c r="E2" s="1181"/>
      <c r="F2" s="1181"/>
      <c r="G2" s="1181"/>
      <c r="H2" s="1181"/>
      <c r="I2" s="1181"/>
      <c r="J2" s="1181"/>
      <c r="K2" s="1181"/>
      <c r="L2" s="1181"/>
      <c r="M2" s="1181"/>
      <c r="N2" s="1181"/>
      <c r="O2" s="1007" t="s">
        <v>182</v>
      </c>
      <c r="P2" s="1007"/>
      <c r="Q2" s="1007"/>
    </row>
    <row r="3" spans="1:21" ht="25.5" customHeight="1">
      <c r="A3" s="1071" t="s">
        <v>295</v>
      </c>
      <c r="B3" s="1071" t="s">
        <v>59</v>
      </c>
      <c r="C3" s="1075" t="s">
        <v>60</v>
      </c>
      <c r="D3" s="1078" t="s">
        <v>61</v>
      </c>
      <c r="E3" s="1078"/>
      <c r="F3" s="1078"/>
      <c r="G3" s="1078"/>
      <c r="H3" s="1178" t="s">
        <v>62</v>
      </c>
      <c r="I3" s="1179"/>
      <c r="J3" s="1179"/>
      <c r="K3" s="1179"/>
      <c r="L3" s="1179"/>
      <c r="M3" s="1179"/>
      <c r="N3" s="1180"/>
      <c r="O3" s="1164" t="s">
        <v>63</v>
      </c>
      <c r="P3" s="1165"/>
      <c r="Q3" s="1182"/>
    </row>
    <row r="4" spans="1:21" s="3" customFormat="1" ht="147" customHeight="1">
      <c r="A4" s="1072"/>
      <c r="B4" s="1072"/>
      <c r="C4" s="1076"/>
      <c r="D4" s="241" t="s">
        <v>147</v>
      </c>
      <c r="E4" s="241" t="s">
        <v>150</v>
      </c>
      <c r="F4" s="242" t="s">
        <v>176</v>
      </c>
      <c r="G4" s="242" t="s">
        <v>201</v>
      </c>
      <c r="H4" s="212" t="s">
        <v>496</v>
      </c>
      <c r="I4" s="212" t="s">
        <v>497</v>
      </c>
      <c r="J4" s="212" t="s">
        <v>126</v>
      </c>
      <c r="K4" s="212" t="s">
        <v>564</v>
      </c>
      <c r="L4" s="212" t="s">
        <v>411</v>
      </c>
      <c r="M4" s="212" t="s">
        <v>50</v>
      </c>
      <c r="N4" s="212" t="s">
        <v>15</v>
      </c>
      <c r="O4" s="241" t="s">
        <v>68</v>
      </c>
      <c r="P4" s="241" t="s">
        <v>548</v>
      </c>
      <c r="Q4" s="241" t="s">
        <v>69</v>
      </c>
    </row>
    <row r="5" spans="1:21" s="4" customFormat="1" ht="16.5" customHeight="1">
      <c r="A5" s="291">
        <v>1</v>
      </c>
      <c r="B5" s="291">
        <v>2</v>
      </c>
      <c r="C5" s="291">
        <v>3</v>
      </c>
      <c r="D5" s="291">
        <v>4</v>
      </c>
      <c r="E5" s="291">
        <v>5</v>
      </c>
      <c r="F5" s="291">
        <v>6</v>
      </c>
      <c r="G5" s="291">
        <v>7</v>
      </c>
      <c r="H5" s="291">
        <v>8</v>
      </c>
      <c r="I5" s="291">
        <v>9</v>
      </c>
      <c r="J5" s="291">
        <v>10</v>
      </c>
      <c r="K5" s="291">
        <v>11</v>
      </c>
      <c r="L5" s="291">
        <v>12</v>
      </c>
      <c r="M5" s="291">
        <v>13</v>
      </c>
      <c r="N5" s="291">
        <v>14</v>
      </c>
      <c r="O5" s="291">
        <v>15</v>
      </c>
      <c r="P5" s="291">
        <v>16</v>
      </c>
      <c r="Q5" s="291">
        <v>17</v>
      </c>
    </row>
    <row r="6" spans="1:21" s="18" customFormat="1">
      <c r="A6" s="204"/>
      <c r="B6" s="263" t="s">
        <v>47</v>
      </c>
      <c r="C6" s="214">
        <f>SUM(D6:G6)</f>
        <v>0</v>
      </c>
      <c r="D6" s="679"/>
      <c r="E6" s="683"/>
      <c r="F6" s="683"/>
      <c r="G6" s="683"/>
      <c r="H6" s="680"/>
      <c r="I6" s="681"/>
      <c r="J6" s="681"/>
      <c r="K6" s="681"/>
      <c r="L6" s="681"/>
      <c r="M6" s="681"/>
      <c r="N6" s="681"/>
      <c r="O6" s="681"/>
      <c r="P6" s="681"/>
      <c r="Q6" s="681"/>
      <c r="R6" s="138" t="str">
        <f>IF(AND(H6&lt;=C6,I6&lt;=C6,J6&lt;=C6,K6&lt;=C6,L6&lt;=C6,M6&lt;=C6,N6&lt;=C6),"Đúng","Sai")</f>
        <v>Đúng</v>
      </c>
      <c r="S6" s="138" t="str">
        <f>IF(C6=O6+P6,"Đúng","Sai")</f>
        <v>Đúng</v>
      </c>
      <c r="T6" s="138" t="str">
        <f>IF(AND(Q6&lt;=P6),"Đúng","Sai")</f>
        <v>Đúng</v>
      </c>
      <c r="U6" s="138"/>
    </row>
    <row r="7" spans="1:21" s="18" customFormat="1">
      <c r="A7" s="204"/>
      <c r="B7" s="201" t="s">
        <v>46</v>
      </c>
      <c r="C7" s="215">
        <f t="shared" ref="C7:C16" si="0">SUM(D7:G7)</f>
        <v>0</v>
      </c>
      <c r="D7" s="679"/>
      <c r="E7" s="683"/>
      <c r="F7" s="683"/>
      <c r="G7" s="683"/>
      <c r="H7" s="679"/>
      <c r="I7" s="679"/>
      <c r="J7" s="679"/>
      <c r="K7" s="679"/>
      <c r="L7" s="679"/>
      <c r="M7" s="679"/>
      <c r="N7" s="679"/>
      <c r="O7" s="679"/>
      <c r="P7" s="679"/>
      <c r="Q7" s="679"/>
      <c r="R7" s="138" t="str">
        <f t="shared" ref="R7:R17" si="1">IF(AND(H7&lt;=C7,I7&lt;=C7,J7&lt;=C7,K7&lt;=C7,L7&lt;=C7,M7&lt;=C7,N7&lt;=C7),"Đúng","Sai")</f>
        <v>Đúng</v>
      </c>
      <c r="S7" s="138" t="str">
        <f t="shared" ref="S7:S17" si="2">IF(C7=O7+P7,"Đúng","Sai")</f>
        <v>Đúng</v>
      </c>
      <c r="T7" s="138" t="str">
        <f t="shared" ref="T7:T17" si="3">IF(AND(Q7&lt;=P7),"Đúng","Sai")</f>
        <v>Đúng</v>
      </c>
      <c r="U7" s="138"/>
    </row>
    <row r="8" spans="1:21" s="18" customFormat="1" ht="27" customHeight="1">
      <c r="A8" s="204"/>
      <c r="B8" s="201" t="s">
        <v>562</v>
      </c>
      <c r="C8" s="215">
        <f t="shared" si="0"/>
        <v>0</v>
      </c>
      <c r="D8" s="679"/>
      <c r="E8" s="683"/>
      <c r="F8" s="683"/>
      <c r="G8" s="683"/>
      <c r="H8" s="679"/>
      <c r="I8" s="679"/>
      <c r="J8" s="679"/>
      <c r="K8" s="679"/>
      <c r="L8" s="679"/>
      <c r="M8" s="679"/>
      <c r="N8" s="679"/>
      <c r="O8" s="679"/>
      <c r="P8" s="679"/>
      <c r="Q8" s="679"/>
      <c r="R8" s="138" t="str">
        <f t="shared" si="1"/>
        <v>Đúng</v>
      </c>
      <c r="S8" s="138" t="str">
        <f t="shared" si="2"/>
        <v>Đúng</v>
      </c>
      <c r="T8" s="138" t="str">
        <f t="shared" si="3"/>
        <v>Đúng</v>
      </c>
      <c r="U8" s="138"/>
    </row>
    <row r="9" spans="1:21" s="18" customFormat="1" ht="24">
      <c r="A9" s="204"/>
      <c r="B9" s="201" t="s">
        <v>543</v>
      </c>
      <c r="C9" s="215">
        <f t="shared" si="0"/>
        <v>0</v>
      </c>
      <c r="D9" s="679"/>
      <c r="E9" s="679"/>
      <c r="F9" s="683"/>
      <c r="G9" s="683"/>
      <c r="H9" s="679"/>
      <c r="I9" s="679"/>
      <c r="J9" s="679"/>
      <c r="K9" s="679"/>
      <c r="L9" s="679"/>
      <c r="M9" s="679"/>
      <c r="N9" s="679"/>
      <c r="O9" s="679"/>
      <c r="P9" s="679"/>
      <c r="Q9" s="679"/>
      <c r="R9" s="138" t="str">
        <f t="shared" si="1"/>
        <v>Đúng</v>
      </c>
      <c r="S9" s="138" t="str">
        <f t="shared" si="2"/>
        <v>Đúng</v>
      </c>
      <c r="T9" s="138" t="str">
        <f t="shared" si="3"/>
        <v>Đúng</v>
      </c>
      <c r="U9" s="138"/>
    </row>
    <row r="10" spans="1:21" s="18" customFormat="1" ht="32.25" customHeight="1">
      <c r="A10" s="204"/>
      <c r="B10" s="201" t="s">
        <v>9</v>
      </c>
      <c r="C10" s="215">
        <f t="shared" si="0"/>
        <v>0</v>
      </c>
      <c r="D10" s="679"/>
      <c r="E10" s="679"/>
      <c r="F10" s="683"/>
      <c r="G10" s="683"/>
      <c r="H10" s="679"/>
      <c r="I10" s="679"/>
      <c r="J10" s="679"/>
      <c r="K10" s="679"/>
      <c r="L10" s="679"/>
      <c r="M10" s="679"/>
      <c r="N10" s="679"/>
      <c r="O10" s="679"/>
      <c r="P10" s="679"/>
      <c r="Q10" s="679"/>
      <c r="R10" s="138" t="str">
        <f t="shared" si="1"/>
        <v>Đúng</v>
      </c>
      <c r="S10" s="138" t="str">
        <f t="shared" si="2"/>
        <v>Đúng</v>
      </c>
      <c r="T10" s="138" t="str">
        <f t="shared" si="3"/>
        <v>Đúng</v>
      </c>
      <c r="U10" s="138"/>
    </row>
    <row r="11" spans="1:21" s="18" customFormat="1" ht="32.25" customHeight="1">
      <c r="A11" s="204"/>
      <c r="B11" s="201" t="s">
        <v>202</v>
      </c>
      <c r="C11" s="215">
        <f t="shared" si="0"/>
        <v>0</v>
      </c>
      <c r="D11" s="679"/>
      <c r="E11" s="679"/>
      <c r="F11" s="683"/>
      <c r="G11" s="683"/>
      <c r="H11" s="679"/>
      <c r="I11" s="679"/>
      <c r="J11" s="679"/>
      <c r="K11" s="679"/>
      <c r="L11" s="679"/>
      <c r="M11" s="679"/>
      <c r="N11" s="679"/>
      <c r="O11" s="679"/>
      <c r="P11" s="679"/>
      <c r="Q11" s="679"/>
      <c r="R11" s="138" t="str">
        <f t="shared" si="1"/>
        <v>Đúng</v>
      </c>
      <c r="S11" s="138" t="str">
        <f t="shared" si="2"/>
        <v>Đúng</v>
      </c>
      <c r="T11" s="138" t="str">
        <f t="shared" si="3"/>
        <v>Đúng</v>
      </c>
      <c r="U11" s="138"/>
    </row>
    <row r="12" spans="1:21" s="18" customFormat="1" ht="24">
      <c r="A12" s="204"/>
      <c r="B12" s="201" t="s">
        <v>109</v>
      </c>
      <c r="C12" s="215">
        <f t="shared" si="0"/>
        <v>0</v>
      </c>
      <c r="D12" s="679"/>
      <c r="E12" s="679"/>
      <c r="F12" s="679"/>
      <c r="G12" s="683"/>
      <c r="H12" s="679"/>
      <c r="I12" s="679"/>
      <c r="J12" s="679"/>
      <c r="K12" s="679"/>
      <c r="L12" s="679"/>
      <c r="M12" s="679"/>
      <c r="N12" s="679"/>
      <c r="O12" s="679"/>
      <c r="P12" s="679"/>
      <c r="Q12" s="679"/>
      <c r="R12" s="138" t="str">
        <f t="shared" si="1"/>
        <v>Đúng</v>
      </c>
      <c r="S12" s="138" t="str">
        <f t="shared" si="2"/>
        <v>Đúng</v>
      </c>
      <c r="T12" s="138" t="str">
        <f t="shared" si="3"/>
        <v>Đúng</v>
      </c>
      <c r="U12" s="138"/>
    </row>
    <row r="13" spans="1:21" s="18" customFormat="1">
      <c r="A13" s="204"/>
      <c r="B13" s="201" t="s">
        <v>301</v>
      </c>
      <c r="C13" s="215">
        <f t="shared" si="0"/>
        <v>0</v>
      </c>
      <c r="D13" s="679"/>
      <c r="E13" s="679"/>
      <c r="F13" s="679"/>
      <c r="G13" s="683"/>
      <c r="H13" s="679"/>
      <c r="I13" s="679"/>
      <c r="J13" s="679"/>
      <c r="K13" s="679"/>
      <c r="L13" s="679"/>
      <c r="M13" s="679"/>
      <c r="N13" s="679"/>
      <c r="O13" s="679"/>
      <c r="P13" s="679"/>
      <c r="Q13" s="679"/>
      <c r="R13" s="138" t="str">
        <f t="shared" si="1"/>
        <v>Đúng</v>
      </c>
      <c r="S13" s="138" t="str">
        <f t="shared" si="2"/>
        <v>Đúng</v>
      </c>
      <c r="T13" s="138" t="str">
        <f t="shared" si="3"/>
        <v>Đúng</v>
      </c>
      <c r="U13" s="138"/>
    </row>
    <row r="14" spans="1:21" s="18" customFormat="1">
      <c r="A14" s="204"/>
      <c r="B14" s="201" t="s">
        <v>12</v>
      </c>
      <c r="C14" s="215">
        <f t="shared" si="0"/>
        <v>0</v>
      </c>
      <c r="D14" s="218"/>
      <c r="E14" s="218"/>
      <c r="F14" s="218"/>
      <c r="G14" s="218"/>
      <c r="H14" s="218"/>
      <c r="I14" s="218"/>
      <c r="J14" s="218"/>
      <c r="K14" s="218"/>
      <c r="L14" s="218"/>
      <c r="M14" s="218"/>
      <c r="N14" s="218"/>
      <c r="O14" s="679"/>
      <c r="P14" s="218"/>
      <c r="Q14" s="218"/>
      <c r="R14" s="138" t="str">
        <f t="shared" si="1"/>
        <v>Đúng</v>
      </c>
      <c r="S14" s="138" t="str">
        <f t="shared" si="2"/>
        <v>Đúng</v>
      </c>
      <c r="T14" s="138" t="str">
        <f t="shared" si="3"/>
        <v>Đúng</v>
      </c>
      <c r="U14" s="138"/>
    </row>
    <row r="15" spans="1:21" s="18" customFormat="1">
      <c r="A15" s="204"/>
      <c r="B15" s="201" t="s">
        <v>311</v>
      </c>
      <c r="C15" s="215">
        <f t="shared" si="0"/>
        <v>0</v>
      </c>
      <c r="D15" s="218"/>
      <c r="E15" s="218"/>
      <c r="F15" s="218"/>
      <c r="G15" s="218"/>
      <c r="H15" s="218"/>
      <c r="I15" s="218"/>
      <c r="J15" s="218"/>
      <c r="K15" s="218"/>
      <c r="L15" s="218"/>
      <c r="M15" s="218"/>
      <c r="N15" s="218"/>
      <c r="O15" s="679"/>
      <c r="P15" s="218"/>
      <c r="Q15" s="218"/>
      <c r="R15" s="138" t="str">
        <f t="shared" si="1"/>
        <v>Đúng</v>
      </c>
      <c r="S15" s="138" t="str">
        <f t="shared" si="2"/>
        <v>Đúng</v>
      </c>
      <c r="T15" s="138" t="str">
        <f t="shared" si="3"/>
        <v>Đúng</v>
      </c>
      <c r="U15" s="138"/>
    </row>
    <row r="16" spans="1:21" s="18" customFormat="1" ht="26.25" customHeight="1">
      <c r="A16" s="204"/>
      <c r="B16" s="256" t="s">
        <v>563</v>
      </c>
      <c r="C16" s="217">
        <f t="shared" si="0"/>
        <v>0</v>
      </c>
      <c r="D16" s="682"/>
      <c r="E16" s="682"/>
      <c r="F16" s="682"/>
      <c r="G16" s="682"/>
      <c r="H16" s="682"/>
      <c r="I16" s="682"/>
      <c r="J16" s="682"/>
      <c r="K16" s="682"/>
      <c r="L16" s="682"/>
      <c r="M16" s="682"/>
      <c r="N16" s="682"/>
      <c r="O16" s="679"/>
      <c r="P16" s="682"/>
      <c r="Q16" s="682"/>
      <c r="R16" s="138" t="str">
        <f t="shared" si="1"/>
        <v>Đúng</v>
      </c>
      <c r="S16" s="138" t="str">
        <f t="shared" si="2"/>
        <v>Đúng</v>
      </c>
      <c r="T16" s="138" t="str">
        <f t="shared" si="3"/>
        <v>Đúng</v>
      </c>
      <c r="U16" s="138"/>
    </row>
    <row r="17" spans="1:21" s="19" customFormat="1" ht="28.5" customHeight="1">
      <c r="A17" s="292" t="s">
        <v>22</v>
      </c>
      <c r="B17" s="293" t="s">
        <v>925</v>
      </c>
      <c r="C17" s="621">
        <f>SUM(C6:C16)</f>
        <v>0</v>
      </c>
      <c r="D17" s="621">
        <f t="shared" ref="D17:Q17" si="4">SUM(D6:D16)</f>
        <v>0</v>
      </c>
      <c r="E17" s="621">
        <f t="shared" si="4"/>
        <v>0</v>
      </c>
      <c r="F17" s="621">
        <f t="shared" si="4"/>
        <v>0</v>
      </c>
      <c r="G17" s="621">
        <f t="shared" si="4"/>
        <v>0</v>
      </c>
      <c r="H17" s="621">
        <f t="shared" si="4"/>
        <v>0</v>
      </c>
      <c r="I17" s="621">
        <f t="shared" si="4"/>
        <v>0</v>
      </c>
      <c r="J17" s="621">
        <f t="shared" si="4"/>
        <v>0</v>
      </c>
      <c r="K17" s="621">
        <f t="shared" si="4"/>
        <v>0</v>
      </c>
      <c r="L17" s="621">
        <f t="shared" si="4"/>
        <v>0</v>
      </c>
      <c r="M17" s="621">
        <f t="shared" si="4"/>
        <v>0</v>
      </c>
      <c r="N17" s="621">
        <f t="shared" si="4"/>
        <v>0</v>
      </c>
      <c r="O17" s="621">
        <f t="shared" si="4"/>
        <v>0</v>
      </c>
      <c r="P17" s="621">
        <f t="shared" si="4"/>
        <v>0</v>
      </c>
      <c r="Q17" s="621">
        <f t="shared" si="4"/>
        <v>0</v>
      </c>
      <c r="R17" s="138" t="str">
        <f t="shared" si="1"/>
        <v>Đúng</v>
      </c>
      <c r="S17" s="138" t="str">
        <f t="shared" si="2"/>
        <v>Đúng</v>
      </c>
      <c r="T17" s="138" t="str">
        <f t="shared" si="3"/>
        <v>Đúng</v>
      </c>
      <c r="U17" s="138"/>
    </row>
    <row r="18" spans="1:21" ht="15" customHeight="1">
      <c r="B18" s="2"/>
    </row>
    <row r="19" spans="1:21" ht="15" customHeight="1">
      <c r="B19" s="2"/>
    </row>
    <row r="20" spans="1:21" ht="15" customHeight="1">
      <c r="B20" s="20"/>
      <c r="N20" s="21"/>
      <c r="O20" s="21"/>
      <c r="P20" s="21"/>
      <c r="Q20" s="21"/>
    </row>
    <row r="21" spans="1:21" ht="15" customHeight="1">
      <c r="B21" s="22"/>
      <c r="N21" s="23"/>
      <c r="O21" s="23"/>
      <c r="P21" s="23"/>
      <c r="Q21" s="23"/>
    </row>
    <row r="22" spans="1:21" ht="15" customHeight="1">
      <c r="B22" s="2"/>
    </row>
    <row r="23" spans="1:21" ht="15" customHeight="1">
      <c r="B23" s="2"/>
    </row>
    <row r="24" spans="1:21" ht="15" customHeight="1">
      <c r="B24" s="2"/>
    </row>
    <row r="25" spans="1:21" ht="15" customHeight="1">
      <c r="B25" s="2"/>
    </row>
    <row r="26" spans="1:21" ht="15" customHeight="1">
      <c r="B26" s="2"/>
    </row>
    <row r="27" spans="1:21" ht="15" customHeight="1">
      <c r="B27" s="2"/>
    </row>
  </sheetData>
  <sheetProtection sheet="1" formatCells="0" formatColumns="0" formatRows="0"/>
  <mergeCells count="10">
    <mergeCell ref="O2:Q2"/>
    <mergeCell ref="A2:N2"/>
    <mergeCell ref="P1:Q1"/>
    <mergeCell ref="A1:O1"/>
    <mergeCell ref="O3:Q3"/>
    <mergeCell ref="A3:A4"/>
    <mergeCell ref="B3:B4"/>
    <mergeCell ref="C3:C4"/>
    <mergeCell ref="D3:G3"/>
    <mergeCell ref="H3:N3"/>
  </mergeCells>
  <conditionalFormatting sqref="T1:U1048576">
    <cfRule type="cellIs" dxfId="26" priority="2" operator="equal">
      <formula>"Đúng"</formula>
    </cfRule>
  </conditionalFormatting>
  <conditionalFormatting sqref="R6:S17">
    <cfRule type="cellIs" dxfId="25" priority="1" operator="equal">
      <formula>"Đúng"</formula>
    </cfRule>
  </conditionalFormatting>
  <pageMargins left="0.34" right="0.17" top="0.23622047244094491" bottom="0"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sheetPr codeName="Sheet21">
    <tabColor rgb="FFFFFF00"/>
    <pageSetUpPr fitToPage="1"/>
  </sheetPr>
  <dimension ref="A1:AG38"/>
  <sheetViews>
    <sheetView zoomScale="85" zoomScaleNormal="85" workbookViewId="0">
      <selection sqref="A1:Z31"/>
    </sheetView>
  </sheetViews>
  <sheetFormatPr defaultColWidth="5.5703125" defaultRowHeight="15.75"/>
  <cols>
    <col min="1" max="1" width="3.7109375" style="24" customWidth="1"/>
    <col min="2" max="2" width="24.85546875" style="2" customWidth="1"/>
    <col min="3" max="3" width="7" style="119" customWidth="1"/>
    <col min="4" max="4" width="5.140625" style="2" customWidth="1"/>
    <col min="5" max="5" width="6.140625" style="2" bestFit="1" customWidth="1"/>
    <col min="6" max="6" width="5.140625" style="2" customWidth="1"/>
    <col min="7" max="7" width="6" style="2" customWidth="1"/>
    <col min="8" max="8" width="4.42578125" style="2" customWidth="1"/>
    <col min="9" max="9" width="4.7109375" style="2" customWidth="1"/>
    <col min="10" max="10" width="5.7109375" style="2" customWidth="1"/>
    <col min="11" max="11" width="5.28515625" style="2" customWidth="1"/>
    <col min="12" max="12" width="5.140625" style="2" customWidth="1"/>
    <col min="13" max="13" width="5.7109375" style="2" customWidth="1"/>
    <col min="14" max="14" width="6.7109375" style="2" customWidth="1"/>
    <col min="15" max="15" width="6.28515625" style="2" customWidth="1"/>
    <col min="16" max="16" width="5.140625" style="2" customWidth="1"/>
    <col min="17" max="17" width="7.28515625" style="2" customWidth="1"/>
    <col min="18" max="18" width="6.28515625" style="2" customWidth="1"/>
    <col min="19" max="19" width="5.28515625" style="2" customWidth="1"/>
    <col min="20" max="20" width="6" style="2" customWidth="1"/>
    <col min="21" max="21" width="5.42578125" style="2" customWidth="1"/>
    <col min="22" max="22" width="5.28515625" style="2" customWidth="1"/>
    <col min="23" max="23" width="5.5703125" style="2" customWidth="1"/>
    <col min="24" max="24" width="6.140625" style="2" customWidth="1"/>
    <col min="25" max="25" width="5.5703125" style="2" customWidth="1"/>
    <col min="26" max="26" width="6" style="2" customWidth="1"/>
    <col min="27" max="27" width="7.85546875" style="2" customWidth="1"/>
    <col min="28" max="255" width="5.5703125" style="2"/>
    <col min="256" max="256" width="3.7109375" style="2" customWidth="1"/>
    <col min="257" max="257" width="24.85546875" style="2" customWidth="1"/>
    <col min="258" max="258" width="7" style="2" customWidth="1"/>
    <col min="259" max="263" width="5" style="2" customWidth="1"/>
    <col min="264" max="282" width="4.7109375" style="2" customWidth="1"/>
    <col min="283" max="511" width="5.5703125" style="2"/>
    <col min="512" max="512" width="3.7109375" style="2" customWidth="1"/>
    <col min="513" max="513" width="24.85546875" style="2" customWidth="1"/>
    <col min="514" max="514" width="7" style="2" customWidth="1"/>
    <col min="515" max="519" width="5" style="2" customWidth="1"/>
    <col min="520" max="538" width="4.7109375" style="2" customWidth="1"/>
    <col min="539" max="767" width="5.5703125" style="2"/>
    <col min="768" max="768" width="3.7109375" style="2" customWidth="1"/>
    <col min="769" max="769" width="24.85546875" style="2" customWidth="1"/>
    <col min="770" max="770" width="7" style="2" customWidth="1"/>
    <col min="771" max="775" width="5" style="2" customWidth="1"/>
    <col min="776" max="794" width="4.7109375" style="2" customWidth="1"/>
    <col min="795" max="1023" width="5.5703125" style="2"/>
    <col min="1024" max="1024" width="3.7109375" style="2" customWidth="1"/>
    <col min="1025" max="1025" width="24.85546875" style="2" customWidth="1"/>
    <col min="1026" max="1026" width="7" style="2" customWidth="1"/>
    <col min="1027" max="1031" width="5" style="2" customWidth="1"/>
    <col min="1032" max="1050" width="4.7109375" style="2" customWidth="1"/>
    <col min="1051" max="1279" width="5.5703125" style="2"/>
    <col min="1280" max="1280" width="3.7109375" style="2" customWidth="1"/>
    <col min="1281" max="1281" width="24.85546875" style="2" customWidth="1"/>
    <col min="1282" max="1282" width="7" style="2" customWidth="1"/>
    <col min="1283" max="1287" width="5" style="2" customWidth="1"/>
    <col min="1288" max="1306" width="4.7109375" style="2" customWidth="1"/>
    <col min="1307" max="1535" width="5.5703125" style="2"/>
    <col min="1536" max="1536" width="3.7109375" style="2" customWidth="1"/>
    <col min="1537" max="1537" width="24.85546875" style="2" customWidth="1"/>
    <col min="1538" max="1538" width="7" style="2" customWidth="1"/>
    <col min="1539" max="1543" width="5" style="2" customWidth="1"/>
    <col min="1544" max="1562" width="4.7109375" style="2" customWidth="1"/>
    <col min="1563" max="1791" width="5.5703125" style="2"/>
    <col min="1792" max="1792" width="3.7109375" style="2" customWidth="1"/>
    <col min="1793" max="1793" width="24.85546875" style="2" customWidth="1"/>
    <col min="1794" max="1794" width="7" style="2" customWidth="1"/>
    <col min="1795" max="1799" width="5" style="2" customWidth="1"/>
    <col min="1800" max="1818" width="4.7109375" style="2" customWidth="1"/>
    <col min="1819" max="2047" width="5.5703125" style="2"/>
    <col min="2048" max="2048" width="3.7109375" style="2" customWidth="1"/>
    <col min="2049" max="2049" width="24.85546875" style="2" customWidth="1"/>
    <col min="2050" max="2050" width="7" style="2" customWidth="1"/>
    <col min="2051" max="2055" width="5" style="2" customWidth="1"/>
    <col min="2056" max="2074" width="4.7109375" style="2" customWidth="1"/>
    <col min="2075" max="2303" width="5.5703125" style="2"/>
    <col min="2304" max="2304" width="3.7109375" style="2" customWidth="1"/>
    <col min="2305" max="2305" width="24.85546875" style="2" customWidth="1"/>
    <col min="2306" max="2306" width="7" style="2" customWidth="1"/>
    <col min="2307" max="2311" width="5" style="2" customWidth="1"/>
    <col min="2312" max="2330" width="4.7109375" style="2" customWidth="1"/>
    <col min="2331" max="2559" width="5.5703125" style="2"/>
    <col min="2560" max="2560" width="3.7109375" style="2" customWidth="1"/>
    <col min="2561" max="2561" width="24.85546875" style="2" customWidth="1"/>
    <col min="2562" max="2562" width="7" style="2" customWidth="1"/>
    <col min="2563" max="2567" width="5" style="2" customWidth="1"/>
    <col min="2568" max="2586" width="4.7109375" style="2" customWidth="1"/>
    <col min="2587" max="2815" width="5.5703125" style="2"/>
    <col min="2816" max="2816" width="3.7109375" style="2" customWidth="1"/>
    <col min="2817" max="2817" width="24.85546875" style="2" customWidth="1"/>
    <col min="2818" max="2818" width="7" style="2" customWidth="1"/>
    <col min="2819" max="2823" width="5" style="2" customWidth="1"/>
    <col min="2824" max="2842" width="4.7109375" style="2" customWidth="1"/>
    <col min="2843" max="3071" width="5.5703125" style="2"/>
    <col min="3072" max="3072" width="3.7109375" style="2" customWidth="1"/>
    <col min="3073" max="3073" width="24.85546875" style="2" customWidth="1"/>
    <col min="3074" max="3074" width="7" style="2" customWidth="1"/>
    <col min="3075" max="3079" width="5" style="2" customWidth="1"/>
    <col min="3080" max="3098" width="4.7109375" style="2" customWidth="1"/>
    <col min="3099" max="3327" width="5.5703125" style="2"/>
    <col min="3328" max="3328" width="3.7109375" style="2" customWidth="1"/>
    <col min="3329" max="3329" width="24.85546875" style="2" customWidth="1"/>
    <col min="3330" max="3330" width="7" style="2" customWidth="1"/>
    <col min="3331" max="3335" width="5" style="2" customWidth="1"/>
    <col min="3336" max="3354" width="4.7109375" style="2" customWidth="1"/>
    <col min="3355" max="3583" width="5.5703125" style="2"/>
    <col min="3584" max="3584" width="3.7109375" style="2" customWidth="1"/>
    <col min="3585" max="3585" width="24.85546875" style="2" customWidth="1"/>
    <col min="3586" max="3586" width="7" style="2" customWidth="1"/>
    <col min="3587" max="3591" width="5" style="2" customWidth="1"/>
    <col min="3592" max="3610" width="4.7109375" style="2" customWidth="1"/>
    <col min="3611" max="3839" width="5.5703125" style="2"/>
    <col min="3840" max="3840" width="3.7109375" style="2" customWidth="1"/>
    <col min="3841" max="3841" width="24.85546875" style="2" customWidth="1"/>
    <col min="3842" max="3842" width="7" style="2" customWidth="1"/>
    <col min="3843" max="3847" width="5" style="2" customWidth="1"/>
    <col min="3848" max="3866" width="4.7109375" style="2" customWidth="1"/>
    <col min="3867" max="4095" width="5.5703125" style="2"/>
    <col min="4096" max="4096" width="3.7109375" style="2" customWidth="1"/>
    <col min="4097" max="4097" width="24.85546875" style="2" customWidth="1"/>
    <col min="4098" max="4098" width="7" style="2" customWidth="1"/>
    <col min="4099" max="4103" width="5" style="2" customWidth="1"/>
    <col min="4104" max="4122" width="4.7109375" style="2" customWidth="1"/>
    <col min="4123" max="4351" width="5.5703125" style="2"/>
    <col min="4352" max="4352" width="3.7109375" style="2" customWidth="1"/>
    <col min="4353" max="4353" width="24.85546875" style="2" customWidth="1"/>
    <col min="4354" max="4354" width="7" style="2" customWidth="1"/>
    <col min="4355" max="4359" width="5" style="2" customWidth="1"/>
    <col min="4360" max="4378" width="4.7109375" style="2" customWidth="1"/>
    <col min="4379" max="4607" width="5.5703125" style="2"/>
    <col min="4608" max="4608" width="3.7109375" style="2" customWidth="1"/>
    <col min="4609" max="4609" width="24.85546875" style="2" customWidth="1"/>
    <col min="4610" max="4610" width="7" style="2" customWidth="1"/>
    <col min="4611" max="4615" width="5" style="2" customWidth="1"/>
    <col min="4616" max="4634" width="4.7109375" style="2" customWidth="1"/>
    <col min="4635" max="4863" width="5.5703125" style="2"/>
    <col min="4864" max="4864" width="3.7109375" style="2" customWidth="1"/>
    <col min="4865" max="4865" width="24.85546875" style="2" customWidth="1"/>
    <col min="4866" max="4866" width="7" style="2" customWidth="1"/>
    <col min="4867" max="4871" width="5" style="2" customWidth="1"/>
    <col min="4872" max="4890" width="4.7109375" style="2" customWidth="1"/>
    <col min="4891" max="5119" width="5.5703125" style="2"/>
    <col min="5120" max="5120" width="3.7109375" style="2" customWidth="1"/>
    <col min="5121" max="5121" width="24.85546875" style="2" customWidth="1"/>
    <col min="5122" max="5122" width="7" style="2" customWidth="1"/>
    <col min="5123" max="5127" width="5" style="2" customWidth="1"/>
    <col min="5128" max="5146" width="4.7109375" style="2" customWidth="1"/>
    <col min="5147" max="5375" width="5.5703125" style="2"/>
    <col min="5376" max="5376" width="3.7109375" style="2" customWidth="1"/>
    <col min="5377" max="5377" width="24.85546875" style="2" customWidth="1"/>
    <col min="5378" max="5378" width="7" style="2" customWidth="1"/>
    <col min="5379" max="5383" width="5" style="2" customWidth="1"/>
    <col min="5384" max="5402" width="4.7109375" style="2" customWidth="1"/>
    <col min="5403" max="5631" width="5.5703125" style="2"/>
    <col min="5632" max="5632" width="3.7109375" style="2" customWidth="1"/>
    <col min="5633" max="5633" width="24.85546875" style="2" customWidth="1"/>
    <col min="5634" max="5634" width="7" style="2" customWidth="1"/>
    <col min="5635" max="5639" width="5" style="2" customWidth="1"/>
    <col min="5640" max="5658" width="4.7109375" style="2" customWidth="1"/>
    <col min="5659" max="5887" width="5.5703125" style="2"/>
    <col min="5888" max="5888" width="3.7109375" style="2" customWidth="1"/>
    <col min="5889" max="5889" width="24.85546875" style="2" customWidth="1"/>
    <col min="5890" max="5890" width="7" style="2" customWidth="1"/>
    <col min="5891" max="5895" width="5" style="2" customWidth="1"/>
    <col min="5896" max="5914" width="4.7109375" style="2" customWidth="1"/>
    <col min="5915" max="6143" width="5.5703125" style="2"/>
    <col min="6144" max="6144" width="3.7109375" style="2" customWidth="1"/>
    <col min="6145" max="6145" width="24.85546875" style="2" customWidth="1"/>
    <col min="6146" max="6146" width="7" style="2" customWidth="1"/>
    <col min="6147" max="6151" width="5" style="2" customWidth="1"/>
    <col min="6152" max="6170" width="4.7109375" style="2" customWidth="1"/>
    <col min="6171" max="6399" width="5.5703125" style="2"/>
    <col min="6400" max="6400" width="3.7109375" style="2" customWidth="1"/>
    <col min="6401" max="6401" width="24.85546875" style="2" customWidth="1"/>
    <col min="6402" max="6402" width="7" style="2" customWidth="1"/>
    <col min="6403" max="6407" width="5" style="2" customWidth="1"/>
    <col min="6408" max="6426" width="4.7109375" style="2" customWidth="1"/>
    <col min="6427" max="6655" width="5.5703125" style="2"/>
    <col min="6656" max="6656" width="3.7109375" style="2" customWidth="1"/>
    <col min="6657" max="6657" width="24.85546875" style="2" customWidth="1"/>
    <col min="6658" max="6658" width="7" style="2" customWidth="1"/>
    <col min="6659" max="6663" width="5" style="2" customWidth="1"/>
    <col min="6664" max="6682" width="4.7109375" style="2" customWidth="1"/>
    <col min="6683" max="6911" width="5.5703125" style="2"/>
    <col min="6912" max="6912" width="3.7109375" style="2" customWidth="1"/>
    <col min="6913" max="6913" width="24.85546875" style="2" customWidth="1"/>
    <col min="6914" max="6914" width="7" style="2" customWidth="1"/>
    <col min="6915" max="6919" width="5" style="2" customWidth="1"/>
    <col min="6920" max="6938" width="4.7109375" style="2" customWidth="1"/>
    <col min="6939" max="7167" width="5.5703125" style="2"/>
    <col min="7168" max="7168" width="3.7109375" style="2" customWidth="1"/>
    <col min="7169" max="7169" width="24.85546875" style="2" customWidth="1"/>
    <col min="7170" max="7170" width="7" style="2" customWidth="1"/>
    <col min="7171" max="7175" width="5" style="2" customWidth="1"/>
    <col min="7176" max="7194" width="4.7109375" style="2" customWidth="1"/>
    <col min="7195" max="7423" width="5.5703125" style="2"/>
    <col min="7424" max="7424" width="3.7109375" style="2" customWidth="1"/>
    <col min="7425" max="7425" width="24.85546875" style="2" customWidth="1"/>
    <col min="7426" max="7426" width="7" style="2" customWidth="1"/>
    <col min="7427" max="7431" width="5" style="2" customWidth="1"/>
    <col min="7432" max="7450" width="4.7109375" style="2" customWidth="1"/>
    <col min="7451" max="7679" width="5.5703125" style="2"/>
    <col min="7680" max="7680" width="3.7109375" style="2" customWidth="1"/>
    <col min="7681" max="7681" width="24.85546875" style="2" customWidth="1"/>
    <col min="7682" max="7682" width="7" style="2" customWidth="1"/>
    <col min="7683" max="7687" width="5" style="2" customWidth="1"/>
    <col min="7688" max="7706" width="4.7109375" style="2" customWidth="1"/>
    <col min="7707" max="7935" width="5.5703125" style="2"/>
    <col min="7936" max="7936" width="3.7109375" style="2" customWidth="1"/>
    <col min="7937" max="7937" width="24.85546875" style="2" customWidth="1"/>
    <col min="7938" max="7938" width="7" style="2" customWidth="1"/>
    <col min="7939" max="7943" width="5" style="2" customWidth="1"/>
    <col min="7944" max="7962" width="4.7109375" style="2" customWidth="1"/>
    <col min="7963" max="8191" width="5.5703125" style="2"/>
    <col min="8192" max="8192" width="3.7109375" style="2" customWidth="1"/>
    <col min="8193" max="8193" width="24.85546875" style="2" customWidth="1"/>
    <col min="8194" max="8194" width="7" style="2" customWidth="1"/>
    <col min="8195" max="8199" width="5" style="2" customWidth="1"/>
    <col min="8200" max="8218" width="4.7109375" style="2" customWidth="1"/>
    <col min="8219" max="8447" width="5.5703125" style="2"/>
    <col min="8448" max="8448" width="3.7109375" style="2" customWidth="1"/>
    <col min="8449" max="8449" width="24.85546875" style="2" customWidth="1"/>
    <col min="8450" max="8450" width="7" style="2" customWidth="1"/>
    <col min="8451" max="8455" width="5" style="2" customWidth="1"/>
    <col min="8456" max="8474" width="4.7109375" style="2" customWidth="1"/>
    <col min="8475" max="8703" width="5.5703125" style="2"/>
    <col min="8704" max="8704" width="3.7109375" style="2" customWidth="1"/>
    <col min="8705" max="8705" width="24.85546875" style="2" customWidth="1"/>
    <col min="8706" max="8706" width="7" style="2" customWidth="1"/>
    <col min="8707" max="8711" width="5" style="2" customWidth="1"/>
    <col min="8712" max="8730" width="4.7109375" style="2" customWidth="1"/>
    <col min="8731" max="8959" width="5.5703125" style="2"/>
    <col min="8960" max="8960" width="3.7109375" style="2" customWidth="1"/>
    <col min="8961" max="8961" width="24.85546875" style="2" customWidth="1"/>
    <col min="8962" max="8962" width="7" style="2" customWidth="1"/>
    <col min="8963" max="8967" width="5" style="2" customWidth="1"/>
    <col min="8968" max="8986" width="4.7109375" style="2" customWidth="1"/>
    <col min="8987" max="9215" width="5.5703125" style="2"/>
    <col min="9216" max="9216" width="3.7109375" style="2" customWidth="1"/>
    <col min="9217" max="9217" width="24.85546875" style="2" customWidth="1"/>
    <col min="9218" max="9218" width="7" style="2" customWidth="1"/>
    <col min="9219" max="9223" width="5" style="2" customWidth="1"/>
    <col min="9224" max="9242" width="4.7109375" style="2" customWidth="1"/>
    <col min="9243" max="9471" width="5.5703125" style="2"/>
    <col min="9472" max="9472" width="3.7109375" style="2" customWidth="1"/>
    <col min="9473" max="9473" width="24.85546875" style="2" customWidth="1"/>
    <col min="9474" max="9474" width="7" style="2" customWidth="1"/>
    <col min="9475" max="9479" width="5" style="2" customWidth="1"/>
    <col min="9480" max="9498" width="4.7109375" style="2" customWidth="1"/>
    <col min="9499" max="9727" width="5.5703125" style="2"/>
    <col min="9728" max="9728" width="3.7109375" style="2" customWidth="1"/>
    <col min="9729" max="9729" width="24.85546875" style="2" customWidth="1"/>
    <col min="9730" max="9730" width="7" style="2" customWidth="1"/>
    <col min="9731" max="9735" width="5" style="2" customWidth="1"/>
    <col min="9736" max="9754" width="4.7109375" style="2" customWidth="1"/>
    <col min="9755" max="9983" width="5.5703125" style="2"/>
    <col min="9984" max="9984" width="3.7109375" style="2" customWidth="1"/>
    <col min="9985" max="9985" width="24.85546875" style="2" customWidth="1"/>
    <col min="9986" max="9986" width="7" style="2" customWidth="1"/>
    <col min="9987" max="9991" width="5" style="2" customWidth="1"/>
    <col min="9992" max="10010" width="4.7109375" style="2" customWidth="1"/>
    <col min="10011" max="10239" width="5.5703125" style="2"/>
    <col min="10240" max="10240" width="3.7109375" style="2" customWidth="1"/>
    <col min="10241" max="10241" width="24.85546875" style="2" customWidth="1"/>
    <col min="10242" max="10242" width="7" style="2" customWidth="1"/>
    <col min="10243" max="10247" width="5" style="2" customWidth="1"/>
    <col min="10248" max="10266" width="4.7109375" style="2" customWidth="1"/>
    <col min="10267" max="10495" width="5.5703125" style="2"/>
    <col min="10496" max="10496" width="3.7109375" style="2" customWidth="1"/>
    <col min="10497" max="10497" width="24.85546875" style="2" customWidth="1"/>
    <col min="10498" max="10498" width="7" style="2" customWidth="1"/>
    <col min="10499" max="10503" width="5" style="2" customWidth="1"/>
    <col min="10504" max="10522" width="4.7109375" style="2" customWidth="1"/>
    <col min="10523" max="10751" width="5.5703125" style="2"/>
    <col min="10752" max="10752" width="3.7109375" style="2" customWidth="1"/>
    <col min="10753" max="10753" width="24.85546875" style="2" customWidth="1"/>
    <col min="10754" max="10754" width="7" style="2" customWidth="1"/>
    <col min="10755" max="10759" width="5" style="2" customWidth="1"/>
    <col min="10760" max="10778" width="4.7109375" style="2" customWidth="1"/>
    <col min="10779" max="11007" width="5.5703125" style="2"/>
    <col min="11008" max="11008" width="3.7109375" style="2" customWidth="1"/>
    <col min="11009" max="11009" width="24.85546875" style="2" customWidth="1"/>
    <col min="11010" max="11010" width="7" style="2" customWidth="1"/>
    <col min="11011" max="11015" width="5" style="2" customWidth="1"/>
    <col min="11016" max="11034" width="4.7109375" style="2" customWidth="1"/>
    <col min="11035" max="11263" width="5.5703125" style="2"/>
    <col min="11264" max="11264" width="3.7109375" style="2" customWidth="1"/>
    <col min="11265" max="11265" width="24.85546875" style="2" customWidth="1"/>
    <col min="11266" max="11266" width="7" style="2" customWidth="1"/>
    <col min="11267" max="11271" width="5" style="2" customWidth="1"/>
    <col min="11272" max="11290" width="4.7109375" style="2" customWidth="1"/>
    <col min="11291" max="11519" width="5.5703125" style="2"/>
    <col min="11520" max="11520" width="3.7109375" style="2" customWidth="1"/>
    <col min="11521" max="11521" width="24.85546875" style="2" customWidth="1"/>
    <col min="11522" max="11522" width="7" style="2" customWidth="1"/>
    <col min="11523" max="11527" width="5" style="2" customWidth="1"/>
    <col min="11528" max="11546" width="4.7109375" style="2" customWidth="1"/>
    <col min="11547" max="11775" width="5.5703125" style="2"/>
    <col min="11776" max="11776" width="3.7109375" style="2" customWidth="1"/>
    <col min="11777" max="11777" width="24.85546875" style="2" customWidth="1"/>
    <col min="11778" max="11778" width="7" style="2" customWidth="1"/>
    <col min="11779" max="11783" width="5" style="2" customWidth="1"/>
    <col min="11784" max="11802" width="4.7109375" style="2" customWidth="1"/>
    <col min="11803" max="12031" width="5.5703125" style="2"/>
    <col min="12032" max="12032" width="3.7109375" style="2" customWidth="1"/>
    <col min="12033" max="12033" width="24.85546875" style="2" customWidth="1"/>
    <col min="12034" max="12034" width="7" style="2" customWidth="1"/>
    <col min="12035" max="12039" width="5" style="2" customWidth="1"/>
    <col min="12040" max="12058" width="4.7109375" style="2" customWidth="1"/>
    <col min="12059" max="12287" width="5.5703125" style="2"/>
    <col min="12288" max="12288" width="3.7109375" style="2" customWidth="1"/>
    <col min="12289" max="12289" width="24.85546875" style="2" customWidth="1"/>
    <col min="12290" max="12290" width="7" style="2" customWidth="1"/>
    <col min="12291" max="12295" width="5" style="2" customWidth="1"/>
    <col min="12296" max="12314" width="4.7109375" style="2" customWidth="1"/>
    <col min="12315" max="12543" width="5.5703125" style="2"/>
    <col min="12544" max="12544" width="3.7109375" style="2" customWidth="1"/>
    <col min="12545" max="12545" width="24.85546875" style="2" customWidth="1"/>
    <col min="12546" max="12546" width="7" style="2" customWidth="1"/>
    <col min="12547" max="12551" width="5" style="2" customWidth="1"/>
    <col min="12552" max="12570" width="4.7109375" style="2" customWidth="1"/>
    <col min="12571" max="12799" width="5.5703125" style="2"/>
    <col min="12800" max="12800" width="3.7109375" style="2" customWidth="1"/>
    <col min="12801" max="12801" width="24.85546875" style="2" customWidth="1"/>
    <col min="12802" max="12802" width="7" style="2" customWidth="1"/>
    <col min="12803" max="12807" width="5" style="2" customWidth="1"/>
    <col min="12808" max="12826" width="4.7109375" style="2" customWidth="1"/>
    <col min="12827" max="13055" width="5.5703125" style="2"/>
    <col min="13056" max="13056" width="3.7109375" style="2" customWidth="1"/>
    <col min="13057" max="13057" width="24.85546875" style="2" customWidth="1"/>
    <col min="13058" max="13058" width="7" style="2" customWidth="1"/>
    <col min="13059" max="13063" width="5" style="2" customWidth="1"/>
    <col min="13064" max="13082" width="4.7109375" style="2" customWidth="1"/>
    <col min="13083" max="13311" width="5.5703125" style="2"/>
    <col min="13312" max="13312" width="3.7109375" style="2" customWidth="1"/>
    <col min="13313" max="13313" width="24.85546875" style="2" customWidth="1"/>
    <col min="13314" max="13314" width="7" style="2" customWidth="1"/>
    <col min="13315" max="13319" width="5" style="2" customWidth="1"/>
    <col min="13320" max="13338" width="4.7109375" style="2" customWidth="1"/>
    <col min="13339" max="13567" width="5.5703125" style="2"/>
    <col min="13568" max="13568" width="3.7109375" style="2" customWidth="1"/>
    <col min="13569" max="13569" width="24.85546875" style="2" customWidth="1"/>
    <col min="13570" max="13570" width="7" style="2" customWidth="1"/>
    <col min="13571" max="13575" width="5" style="2" customWidth="1"/>
    <col min="13576" max="13594" width="4.7109375" style="2" customWidth="1"/>
    <col min="13595" max="13823" width="5.5703125" style="2"/>
    <col min="13824" max="13824" width="3.7109375" style="2" customWidth="1"/>
    <col min="13825" max="13825" width="24.85546875" style="2" customWidth="1"/>
    <col min="13826" max="13826" width="7" style="2" customWidth="1"/>
    <col min="13827" max="13831" width="5" style="2" customWidth="1"/>
    <col min="13832" max="13850" width="4.7109375" style="2" customWidth="1"/>
    <col min="13851" max="14079" width="5.5703125" style="2"/>
    <col min="14080" max="14080" width="3.7109375" style="2" customWidth="1"/>
    <col min="14081" max="14081" width="24.85546875" style="2" customWidth="1"/>
    <col min="14082" max="14082" width="7" style="2" customWidth="1"/>
    <col min="14083" max="14087" width="5" style="2" customWidth="1"/>
    <col min="14088" max="14106" width="4.7109375" style="2" customWidth="1"/>
    <col min="14107" max="14335" width="5.5703125" style="2"/>
    <col min="14336" max="14336" width="3.7109375" style="2" customWidth="1"/>
    <col min="14337" max="14337" width="24.85546875" style="2" customWidth="1"/>
    <col min="14338" max="14338" width="7" style="2" customWidth="1"/>
    <col min="14339" max="14343" width="5" style="2" customWidth="1"/>
    <col min="14344" max="14362" width="4.7109375" style="2" customWidth="1"/>
    <col min="14363" max="14591" width="5.5703125" style="2"/>
    <col min="14592" max="14592" width="3.7109375" style="2" customWidth="1"/>
    <col min="14593" max="14593" width="24.85546875" style="2" customWidth="1"/>
    <col min="14594" max="14594" width="7" style="2" customWidth="1"/>
    <col min="14595" max="14599" width="5" style="2" customWidth="1"/>
    <col min="14600" max="14618" width="4.7109375" style="2" customWidth="1"/>
    <col min="14619" max="14847" width="5.5703125" style="2"/>
    <col min="14848" max="14848" width="3.7109375" style="2" customWidth="1"/>
    <col min="14849" max="14849" width="24.85546875" style="2" customWidth="1"/>
    <col min="14850" max="14850" width="7" style="2" customWidth="1"/>
    <col min="14851" max="14855" width="5" style="2" customWidth="1"/>
    <col min="14856" max="14874" width="4.7109375" style="2" customWidth="1"/>
    <col min="14875" max="15103" width="5.5703125" style="2"/>
    <col min="15104" max="15104" width="3.7109375" style="2" customWidth="1"/>
    <col min="15105" max="15105" width="24.85546875" style="2" customWidth="1"/>
    <col min="15106" max="15106" width="7" style="2" customWidth="1"/>
    <col min="15107" max="15111" width="5" style="2" customWidth="1"/>
    <col min="15112" max="15130" width="4.7109375" style="2" customWidth="1"/>
    <col min="15131" max="15359" width="5.5703125" style="2"/>
    <col min="15360" max="15360" width="3.7109375" style="2" customWidth="1"/>
    <col min="15361" max="15361" width="24.85546875" style="2" customWidth="1"/>
    <col min="15362" max="15362" width="7" style="2" customWidth="1"/>
    <col min="15363" max="15367" width="5" style="2" customWidth="1"/>
    <col min="15368" max="15386" width="4.7109375" style="2" customWidth="1"/>
    <col min="15387" max="15615" width="5.5703125" style="2"/>
    <col min="15616" max="15616" width="3.7109375" style="2" customWidth="1"/>
    <col min="15617" max="15617" width="24.85546875" style="2" customWidth="1"/>
    <col min="15618" max="15618" width="7" style="2" customWidth="1"/>
    <col min="15619" max="15623" width="5" style="2" customWidth="1"/>
    <col min="15624" max="15642" width="4.7109375" style="2" customWidth="1"/>
    <col min="15643" max="15871" width="5.5703125" style="2"/>
    <col min="15872" max="15872" width="3.7109375" style="2" customWidth="1"/>
    <col min="15873" max="15873" width="24.85546875" style="2" customWidth="1"/>
    <col min="15874" max="15874" width="7" style="2" customWidth="1"/>
    <col min="15875" max="15879" width="5" style="2" customWidth="1"/>
    <col min="15880" max="15898" width="4.7109375" style="2" customWidth="1"/>
    <col min="15899" max="16127" width="5.5703125" style="2"/>
    <col min="16128" max="16128" width="3.7109375" style="2" customWidth="1"/>
    <col min="16129" max="16129" width="24.85546875" style="2" customWidth="1"/>
    <col min="16130" max="16130" width="7" style="2" customWidth="1"/>
    <col min="16131" max="16135" width="5" style="2" customWidth="1"/>
    <col min="16136" max="16154" width="4.7109375" style="2" customWidth="1"/>
    <col min="16155" max="16384" width="5.5703125" style="2"/>
  </cols>
  <sheetData>
    <row r="1" spans="1:32" s="1" customFormat="1" ht="18" customHeight="1">
      <c r="A1" s="1003" t="s">
        <v>203</v>
      </c>
      <c r="B1" s="1003"/>
      <c r="C1" s="1003"/>
      <c r="D1" s="1003"/>
      <c r="E1" s="1003"/>
      <c r="F1" s="1003"/>
      <c r="G1" s="1003"/>
      <c r="H1" s="1003"/>
      <c r="I1" s="1003"/>
      <c r="J1" s="1003"/>
      <c r="K1" s="1003"/>
      <c r="L1" s="1003"/>
      <c r="M1" s="1003"/>
      <c r="N1" s="1003"/>
      <c r="O1" s="1003"/>
      <c r="P1" s="1003"/>
      <c r="Q1" s="1003"/>
      <c r="R1" s="1003"/>
      <c r="S1" s="1003"/>
      <c r="T1" s="1003"/>
      <c r="U1" s="1003"/>
      <c r="V1" s="1003"/>
      <c r="W1" s="1004"/>
      <c r="X1" s="1080" t="s">
        <v>217</v>
      </c>
      <c r="Y1" s="1183"/>
      <c r="Z1" s="1081"/>
    </row>
    <row r="2" spans="1:32" ht="22.5" customHeight="1">
      <c r="A2" s="1064"/>
      <c r="B2" s="1064"/>
      <c r="W2" s="1007" t="s">
        <v>452</v>
      </c>
      <c r="X2" s="1007"/>
      <c r="Y2" s="1007"/>
      <c r="Z2" s="1007"/>
    </row>
    <row r="3" spans="1:32" s="25" customFormat="1" ht="20.100000000000001" customHeight="1">
      <c r="A3" s="1065" t="s">
        <v>295</v>
      </c>
      <c r="B3" s="1065" t="s">
        <v>74</v>
      </c>
      <c r="C3" s="1184" t="s">
        <v>205</v>
      </c>
      <c r="D3" s="1099" t="s">
        <v>76</v>
      </c>
      <c r="E3" s="1100"/>
      <c r="F3" s="1100"/>
      <c r="G3" s="1101"/>
      <c r="H3" s="1034" t="s">
        <v>77</v>
      </c>
      <c r="I3" s="1034" t="s">
        <v>438</v>
      </c>
      <c r="J3" s="1100" t="s">
        <v>206</v>
      </c>
      <c r="K3" s="1100"/>
      <c r="L3" s="1100"/>
      <c r="M3" s="1100"/>
      <c r="N3" s="1104" t="s">
        <v>79</v>
      </c>
      <c r="O3" s="1104"/>
      <c r="P3" s="1104"/>
      <c r="Q3" s="1104"/>
      <c r="R3" s="1104"/>
      <c r="S3" s="1104"/>
      <c r="T3" s="1104"/>
      <c r="U3" s="1104"/>
      <c r="V3" s="1104"/>
      <c r="W3" s="1187" t="s">
        <v>80</v>
      </c>
      <c r="X3" s="1188"/>
      <c r="Y3" s="1189"/>
      <c r="Z3" s="1047" t="s">
        <v>81</v>
      </c>
      <c r="AD3" s="1106"/>
      <c r="AE3" s="1106"/>
      <c r="AF3" s="1106"/>
    </row>
    <row r="4" spans="1:32" s="25" customFormat="1" ht="18" customHeight="1">
      <c r="A4" s="1066"/>
      <c r="B4" s="1066"/>
      <c r="C4" s="1185"/>
      <c r="D4" s="1034" t="s">
        <v>82</v>
      </c>
      <c r="E4" s="1034" t="s">
        <v>83</v>
      </c>
      <c r="F4" s="1034" t="s">
        <v>84</v>
      </c>
      <c r="G4" s="1034" t="s">
        <v>85</v>
      </c>
      <c r="H4" s="1098"/>
      <c r="I4" s="1098"/>
      <c r="J4" s="1034" t="s">
        <v>147</v>
      </c>
      <c r="K4" s="1034" t="s">
        <v>150</v>
      </c>
      <c r="L4" s="1034" t="s">
        <v>566</v>
      </c>
      <c r="M4" s="1034" t="s">
        <v>186</v>
      </c>
      <c r="N4" s="1034" t="s">
        <v>88</v>
      </c>
      <c r="O4" s="1034" t="s">
        <v>19</v>
      </c>
      <c r="P4" s="1034" t="s">
        <v>448</v>
      </c>
      <c r="Q4" s="1034" t="s">
        <v>67</v>
      </c>
      <c r="R4" s="1034" t="s">
        <v>360</v>
      </c>
      <c r="S4" s="1034" t="s">
        <v>432</v>
      </c>
      <c r="T4" s="1034" t="s">
        <v>89</v>
      </c>
      <c r="U4" s="1034" t="s">
        <v>558</v>
      </c>
      <c r="V4" s="1034" t="s">
        <v>15</v>
      </c>
      <c r="W4" s="1102" t="s">
        <v>90</v>
      </c>
      <c r="X4" s="1103" t="s">
        <v>18</v>
      </c>
      <c r="Y4" s="1103"/>
      <c r="Z4" s="1048"/>
    </row>
    <row r="5" spans="1:32" s="26" customFormat="1" ht="88.5" customHeight="1">
      <c r="A5" s="1108"/>
      <c r="B5" s="1108"/>
      <c r="C5" s="1186"/>
      <c r="D5" s="1035"/>
      <c r="E5" s="1035"/>
      <c r="F5" s="1035"/>
      <c r="G5" s="1035"/>
      <c r="H5" s="1035"/>
      <c r="I5" s="1035"/>
      <c r="J5" s="1035"/>
      <c r="K5" s="1035"/>
      <c r="L5" s="1035"/>
      <c r="M5" s="1035"/>
      <c r="N5" s="1035"/>
      <c r="O5" s="1035"/>
      <c r="P5" s="1035"/>
      <c r="Q5" s="1035"/>
      <c r="R5" s="1035"/>
      <c r="S5" s="1035"/>
      <c r="T5" s="1035"/>
      <c r="U5" s="1035"/>
      <c r="V5" s="1035"/>
      <c r="W5" s="1102"/>
      <c r="X5" s="286" t="s">
        <v>91</v>
      </c>
      <c r="Y5" s="286" t="s">
        <v>92</v>
      </c>
      <c r="Z5" s="1049"/>
    </row>
    <row r="6" spans="1:32" s="27" customFormat="1" ht="15" customHeight="1">
      <c r="A6" s="287">
        <v>1</v>
      </c>
      <c r="B6" s="287">
        <v>2</v>
      </c>
      <c r="C6" s="288">
        <v>3</v>
      </c>
      <c r="D6" s="287">
        <v>4</v>
      </c>
      <c r="E6" s="287">
        <v>5</v>
      </c>
      <c r="F6" s="287">
        <v>6</v>
      </c>
      <c r="G6" s="287">
        <v>7</v>
      </c>
      <c r="H6" s="287">
        <v>8</v>
      </c>
      <c r="I6" s="287">
        <v>9</v>
      </c>
      <c r="J6" s="287">
        <v>10</v>
      </c>
      <c r="K6" s="287">
        <v>11</v>
      </c>
      <c r="L6" s="287">
        <v>12</v>
      </c>
      <c r="M6" s="287">
        <v>13</v>
      </c>
      <c r="N6" s="287">
        <v>14</v>
      </c>
      <c r="O6" s="287">
        <v>15</v>
      </c>
      <c r="P6" s="287">
        <v>16</v>
      </c>
      <c r="Q6" s="287">
        <v>17</v>
      </c>
      <c r="R6" s="287">
        <v>18</v>
      </c>
      <c r="S6" s="287">
        <v>19</v>
      </c>
      <c r="T6" s="287">
        <v>20</v>
      </c>
      <c r="U6" s="287">
        <v>21</v>
      </c>
      <c r="V6" s="287">
        <v>22</v>
      </c>
      <c r="W6" s="287">
        <v>23</v>
      </c>
      <c r="X6" s="287">
        <v>24</v>
      </c>
      <c r="Y6" s="287">
        <v>25</v>
      </c>
      <c r="Z6" s="287">
        <v>26</v>
      </c>
    </row>
    <row r="7" spans="1:32" s="28" customFormat="1" ht="15" customHeight="1">
      <c r="A7" s="243" t="s">
        <v>22</v>
      </c>
      <c r="B7" s="266" t="s">
        <v>412</v>
      </c>
      <c r="C7" s="621">
        <f>SUM(C8:C11)</f>
        <v>0</v>
      </c>
      <c r="D7" s="621">
        <f t="shared" ref="D7:Z7" si="0">SUM(D8:D11)</f>
        <v>0</v>
      </c>
      <c r="E7" s="621">
        <f t="shared" si="0"/>
        <v>0</v>
      </c>
      <c r="F7" s="621">
        <f t="shared" si="0"/>
        <v>0</v>
      </c>
      <c r="G7" s="621">
        <f t="shared" si="0"/>
        <v>0</v>
      </c>
      <c r="H7" s="621">
        <f t="shared" si="0"/>
        <v>0</v>
      </c>
      <c r="I7" s="621">
        <f t="shared" si="0"/>
        <v>0</v>
      </c>
      <c r="J7" s="621">
        <f t="shared" si="0"/>
        <v>0</v>
      </c>
      <c r="K7" s="621">
        <f t="shared" si="0"/>
        <v>0</v>
      </c>
      <c r="L7" s="621">
        <f t="shared" si="0"/>
        <v>0</v>
      </c>
      <c r="M7" s="621">
        <f t="shared" si="0"/>
        <v>0</v>
      </c>
      <c r="N7" s="621">
        <f t="shared" si="0"/>
        <v>0</v>
      </c>
      <c r="O7" s="621">
        <f t="shared" si="0"/>
        <v>0</v>
      </c>
      <c r="P7" s="621">
        <f t="shared" si="0"/>
        <v>0</v>
      </c>
      <c r="Q7" s="621">
        <f t="shared" si="0"/>
        <v>0</v>
      </c>
      <c r="R7" s="621">
        <f t="shared" si="0"/>
        <v>0</v>
      </c>
      <c r="S7" s="621">
        <f t="shared" si="0"/>
        <v>0</v>
      </c>
      <c r="T7" s="621">
        <f t="shared" si="0"/>
        <v>0</v>
      </c>
      <c r="U7" s="621">
        <f t="shared" si="0"/>
        <v>0</v>
      </c>
      <c r="V7" s="621">
        <f t="shared" si="0"/>
        <v>0</v>
      </c>
      <c r="W7" s="621">
        <f>SUM(W8:W11)</f>
        <v>0</v>
      </c>
      <c r="X7" s="621">
        <f>SUM(X8:X11)</f>
        <v>0</v>
      </c>
      <c r="Y7" s="621">
        <f>SUM(Y8:Y11)</f>
        <v>0</v>
      </c>
      <c r="Z7" s="621">
        <f t="shared" si="0"/>
        <v>0</v>
      </c>
      <c r="AA7" s="138" t="str">
        <f>IF((SUM(J7:M7)=C7),"Đúng","Sai")</f>
        <v>Đúng</v>
      </c>
      <c r="AB7" s="138" t="str">
        <f>IF(AND(N7&lt;=C7,O7&lt;=C7,P7&lt;=C7,Q7&lt;=C7,R7&lt;=C7,S7&lt;=C7,T7&lt;=C7,U7&lt;=C7,V7&lt;=C7),"Đúng","Sai")</f>
        <v>Đúng</v>
      </c>
      <c r="AC7" s="138" t="str">
        <f>IF(W7=X7+Y7,"Đúng","Sai")</f>
        <v>Đúng</v>
      </c>
    </row>
    <row r="8" spans="1:32" s="5" customFormat="1" ht="15" customHeight="1">
      <c r="A8" s="245"/>
      <c r="B8" s="289" t="s">
        <v>23</v>
      </c>
      <c r="C8" s="684">
        <f>SUM(D8:G8)</f>
        <v>0</v>
      </c>
      <c r="D8" s="685"/>
      <c r="E8" s="685"/>
      <c r="F8" s="685"/>
      <c r="G8" s="685"/>
      <c r="H8" s="685"/>
      <c r="I8" s="685"/>
      <c r="J8" s="685"/>
      <c r="K8" s="713"/>
      <c r="L8" s="713"/>
      <c r="M8" s="713"/>
      <c r="N8" s="685"/>
      <c r="O8" s="685"/>
      <c r="P8" s="685"/>
      <c r="Q8" s="685"/>
      <c r="R8" s="685"/>
      <c r="S8" s="685"/>
      <c r="T8" s="685"/>
      <c r="U8" s="685"/>
      <c r="V8" s="685"/>
      <c r="W8" s="218">
        <f>SUM(X8:Y8)</f>
        <v>0</v>
      </c>
      <c r="X8" s="685"/>
      <c r="Y8" s="685"/>
      <c r="Z8" s="685"/>
      <c r="AA8" s="138" t="str">
        <f t="shared" ref="AA8:AA31" si="1">IF((SUM(J8:M8)=C8),"Đúng","Sai")</f>
        <v>Đúng</v>
      </c>
      <c r="AB8" s="138" t="str">
        <f t="shared" ref="AB8:AB31" si="2">IF(AND(N8&lt;=C8,O8&lt;=C8,P8&lt;=C8,Q8&lt;=C8,R8&lt;=C8,S8&lt;=C8,T8&lt;=C8,U8&lt;=C8,V8&lt;=C8),"Đúng","Sai")</f>
        <v>Đúng</v>
      </c>
      <c r="AC8" s="138" t="str">
        <f t="shared" ref="AC8:AC31" si="3">IF(W8=X8+Y8,"Đúng","Sai")</f>
        <v>Đúng</v>
      </c>
    </row>
    <row r="9" spans="1:32" s="5" customFormat="1" ht="15" customHeight="1">
      <c r="A9" s="268"/>
      <c r="B9" s="216" t="s">
        <v>24</v>
      </c>
      <c r="C9" s="686">
        <f>SUM(D9:G9)</f>
        <v>0</v>
      </c>
      <c r="D9" s="679"/>
      <c r="E9" s="679"/>
      <c r="F9" s="679"/>
      <c r="G9" s="679"/>
      <c r="H9" s="679"/>
      <c r="I9" s="679"/>
      <c r="J9" s="679"/>
      <c r="K9" s="679"/>
      <c r="L9" s="683"/>
      <c r="M9" s="683"/>
      <c r="N9" s="679"/>
      <c r="O9" s="679"/>
      <c r="P9" s="679"/>
      <c r="Q9" s="679"/>
      <c r="R9" s="679"/>
      <c r="S9" s="679"/>
      <c r="T9" s="679"/>
      <c r="U9" s="679"/>
      <c r="V9" s="679"/>
      <c r="W9" s="218">
        <f>SUM(X9:Y9)</f>
        <v>0</v>
      </c>
      <c r="X9" s="679"/>
      <c r="Y9" s="679"/>
      <c r="Z9" s="679"/>
      <c r="AA9" s="138" t="str">
        <f t="shared" si="1"/>
        <v>Đúng</v>
      </c>
      <c r="AB9" s="138" t="str">
        <f t="shared" si="2"/>
        <v>Đúng</v>
      </c>
      <c r="AC9" s="138" t="str">
        <f t="shared" si="3"/>
        <v>Đúng</v>
      </c>
    </row>
    <row r="10" spans="1:32" s="5" customFormat="1" ht="15" customHeight="1">
      <c r="A10" s="204"/>
      <c r="B10" s="201" t="s">
        <v>25</v>
      </c>
      <c r="C10" s="686">
        <f>SUM(D10:G10)</f>
        <v>0</v>
      </c>
      <c r="D10" s="679"/>
      <c r="E10" s="679"/>
      <c r="F10" s="679"/>
      <c r="G10" s="679"/>
      <c r="H10" s="679"/>
      <c r="I10" s="679"/>
      <c r="J10" s="679"/>
      <c r="K10" s="679"/>
      <c r="L10" s="679"/>
      <c r="M10" s="714"/>
      <c r="N10" s="679"/>
      <c r="O10" s="679"/>
      <c r="P10" s="679"/>
      <c r="Q10" s="679"/>
      <c r="R10" s="679"/>
      <c r="S10" s="679"/>
      <c r="T10" s="679"/>
      <c r="U10" s="679"/>
      <c r="V10" s="679"/>
      <c r="W10" s="218">
        <f t="shared" ref="W10:W11" si="4">SUM(X10:Y10)</f>
        <v>0</v>
      </c>
      <c r="X10" s="679"/>
      <c r="Y10" s="679"/>
      <c r="Z10" s="679"/>
      <c r="AA10" s="138" t="str">
        <f t="shared" si="1"/>
        <v>Đúng</v>
      </c>
      <c r="AB10" s="138" t="str">
        <f t="shared" si="2"/>
        <v>Đúng</v>
      </c>
      <c r="AC10" s="138" t="str">
        <f t="shared" si="3"/>
        <v>Đúng</v>
      </c>
    </row>
    <row r="11" spans="1:32" s="5" customFormat="1" ht="15" customHeight="1">
      <c r="A11" s="264"/>
      <c r="B11" s="265" t="s">
        <v>26</v>
      </c>
      <c r="C11" s="687">
        <f>SUM(D11:G11)</f>
        <v>0</v>
      </c>
      <c r="D11" s="688"/>
      <c r="E11" s="688"/>
      <c r="F11" s="688"/>
      <c r="G11" s="688"/>
      <c r="H11" s="688"/>
      <c r="I11" s="688"/>
      <c r="J11" s="688"/>
      <c r="K11" s="688"/>
      <c r="L11" s="688"/>
      <c r="M11" s="688"/>
      <c r="N11" s="689"/>
      <c r="O11" s="690"/>
      <c r="P11" s="688"/>
      <c r="Q11" s="688"/>
      <c r="R11" s="688"/>
      <c r="S11" s="690"/>
      <c r="T11" s="690"/>
      <c r="U11" s="690"/>
      <c r="V11" s="688"/>
      <c r="W11" s="218">
        <f t="shared" si="4"/>
        <v>0</v>
      </c>
      <c r="X11" s="688"/>
      <c r="Y11" s="688"/>
      <c r="Z11" s="688"/>
      <c r="AA11" s="138" t="str">
        <f t="shared" si="1"/>
        <v>Đúng</v>
      </c>
      <c r="AB11" s="138" t="str">
        <f t="shared" si="2"/>
        <v>Đúng</v>
      </c>
      <c r="AC11" s="138" t="str">
        <f t="shared" si="3"/>
        <v>Đúng</v>
      </c>
    </row>
    <row r="12" spans="1:32" s="5" customFormat="1" ht="15" customHeight="1">
      <c r="A12" s="243" t="s">
        <v>27</v>
      </c>
      <c r="B12" s="266" t="s">
        <v>28</v>
      </c>
      <c r="C12" s="621">
        <f>SUM(C13:C17)</f>
        <v>0</v>
      </c>
      <c r="D12" s="621">
        <f t="shared" ref="D12:Z12" si="5">SUM(D13:D17)</f>
        <v>0</v>
      </c>
      <c r="E12" s="621">
        <f t="shared" si="5"/>
        <v>0</v>
      </c>
      <c r="F12" s="621">
        <f t="shared" si="5"/>
        <v>0</v>
      </c>
      <c r="G12" s="621">
        <f t="shared" si="5"/>
        <v>0</v>
      </c>
      <c r="H12" s="621">
        <f t="shared" si="5"/>
        <v>0</v>
      </c>
      <c r="I12" s="621">
        <f t="shared" si="5"/>
        <v>0</v>
      </c>
      <c r="J12" s="621">
        <f t="shared" si="5"/>
        <v>0</v>
      </c>
      <c r="K12" s="621">
        <f t="shared" si="5"/>
        <v>0</v>
      </c>
      <c r="L12" s="621">
        <f t="shared" si="5"/>
        <v>0</v>
      </c>
      <c r="M12" s="621">
        <f t="shared" si="5"/>
        <v>0</v>
      </c>
      <c r="N12" s="621">
        <f t="shared" si="5"/>
        <v>0</v>
      </c>
      <c r="O12" s="621">
        <f t="shared" si="5"/>
        <v>0</v>
      </c>
      <c r="P12" s="621">
        <f t="shared" si="5"/>
        <v>0</v>
      </c>
      <c r="Q12" s="621">
        <f t="shared" si="5"/>
        <v>0</v>
      </c>
      <c r="R12" s="621">
        <f t="shared" si="5"/>
        <v>0</v>
      </c>
      <c r="S12" s="621">
        <f t="shared" si="5"/>
        <v>0</v>
      </c>
      <c r="T12" s="621">
        <f t="shared" si="5"/>
        <v>0</v>
      </c>
      <c r="U12" s="621">
        <f t="shared" si="5"/>
        <v>0</v>
      </c>
      <c r="V12" s="621">
        <f t="shared" si="5"/>
        <v>0</v>
      </c>
      <c r="W12" s="621">
        <f t="shared" si="5"/>
        <v>0</v>
      </c>
      <c r="X12" s="621">
        <f t="shared" si="5"/>
        <v>0</v>
      </c>
      <c r="Y12" s="621">
        <f t="shared" si="5"/>
        <v>0</v>
      </c>
      <c r="Z12" s="621">
        <f t="shared" si="5"/>
        <v>0</v>
      </c>
      <c r="AA12" s="138" t="str">
        <f t="shared" si="1"/>
        <v>Đúng</v>
      </c>
      <c r="AB12" s="138" t="str">
        <f t="shared" si="2"/>
        <v>Đúng</v>
      </c>
      <c r="AC12" s="138" t="str">
        <f t="shared" si="3"/>
        <v>Đúng</v>
      </c>
    </row>
    <row r="13" spans="1:32" s="5" customFormat="1" ht="17.25" customHeight="1">
      <c r="A13" s="204"/>
      <c r="B13" s="201" t="s">
        <v>30</v>
      </c>
      <c r="C13" s="684">
        <f>SUM(D13:G13)</f>
        <v>0</v>
      </c>
      <c r="D13" s="691"/>
      <c r="E13" s="691"/>
      <c r="F13" s="691"/>
      <c r="G13" s="691"/>
      <c r="H13" s="691"/>
      <c r="I13" s="691"/>
      <c r="J13" s="691"/>
      <c r="K13" s="713"/>
      <c r="L13" s="713"/>
      <c r="M13" s="713"/>
      <c r="N13" s="691"/>
      <c r="O13" s="691"/>
      <c r="P13" s="691"/>
      <c r="Q13" s="691"/>
      <c r="R13" s="691"/>
      <c r="S13" s="691"/>
      <c r="T13" s="691"/>
      <c r="U13" s="691"/>
      <c r="V13" s="691"/>
      <c r="W13" s="218">
        <f t="shared" ref="W13:W17" si="6">SUM(X13:Y13)</f>
        <v>0</v>
      </c>
      <c r="X13" s="691"/>
      <c r="Y13" s="691"/>
      <c r="Z13" s="691"/>
      <c r="AA13" s="138" t="str">
        <f t="shared" si="1"/>
        <v>Đúng</v>
      </c>
      <c r="AB13" s="138" t="str">
        <f t="shared" si="2"/>
        <v>Đúng</v>
      </c>
      <c r="AC13" s="138" t="str">
        <f t="shared" si="3"/>
        <v>Đúng</v>
      </c>
    </row>
    <row r="14" spans="1:32" s="5" customFormat="1" ht="24" customHeight="1">
      <c r="A14" s="204"/>
      <c r="B14" s="201" t="s">
        <v>31</v>
      </c>
      <c r="C14" s="686">
        <f>SUM(D14:G14)</f>
        <v>0</v>
      </c>
      <c r="D14" s="679"/>
      <c r="E14" s="679"/>
      <c r="F14" s="679"/>
      <c r="G14" s="679"/>
      <c r="H14" s="679"/>
      <c r="I14" s="679"/>
      <c r="J14" s="679"/>
      <c r="K14" s="679"/>
      <c r="L14" s="683"/>
      <c r="M14" s="683"/>
      <c r="N14" s="679"/>
      <c r="O14" s="679"/>
      <c r="P14" s="679"/>
      <c r="Q14" s="679"/>
      <c r="R14" s="679"/>
      <c r="S14" s="679"/>
      <c r="T14" s="679"/>
      <c r="U14" s="679"/>
      <c r="V14" s="679"/>
      <c r="W14" s="218">
        <f t="shared" si="6"/>
        <v>0</v>
      </c>
      <c r="X14" s="679"/>
      <c r="Y14" s="679"/>
      <c r="Z14" s="679"/>
      <c r="AA14" s="138" t="str">
        <f t="shared" si="1"/>
        <v>Đúng</v>
      </c>
      <c r="AB14" s="138" t="str">
        <f t="shared" si="2"/>
        <v>Đúng</v>
      </c>
      <c r="AC14" s="138" t="str">
        <f t="shared" si="3"/>
        <v>Đúng</v>
      </c>
    </row>
    <row r="15" spans="1:32" s="5" customFormat="1" ht="15" customHeight="1">
      <c r="A15" s="268"/>
      <c r="B15" s="216" t="s">
        <v>32</v>
      </c>
      <c r="C15" s="687">
        <f>SUM(D15:G15)</f>
        <v>0</v>
      </c>
      <c r="D15" s="692"/>
      <c r="E15" s="692"/>
      <c r="F15" s="692"/>
      <c r="G15" s="692"/>
      <c r="H15" s="692"/>
      <c r="I15" s="692"/>
      <c r="J15" s="692"/>
      <c r="K15" s="692"/>
      <c r="L15" s="693"/>
      <c r="M15" s="715"/>
      <c r="N15" s="694"/>
      <c r="O15" s="695"/>
      <c r="P15" s="692"/>
      <c r="Q15" s="692"/>
      <c r="R15" s="692"/>
      <c r="S15" s="695"/>
      <c r="T15" s="695"/>
      <c r="U15" s="695"/>
      <c r="V15" s="692"/>
      <c r="W15" s="218">
        <f t="shared" si="6"/>
        <v>0</v>
      </c>
      <c r="X15" s="692"/>
      <c r="Y15" s="692"/>
      <c r="Z15" s="692"/>
      <c r="AA15" s="138" t="str">
        <f t="shared" si="1"/>
        <v>Đúng</v>
      </c>
      <c r="AB15" s="138" t="str">
        <f t="shared" si="2"/>
        <v>Đúng</v>
      </c>
      <c r="AC15" s="138" t="str">
        <f t="shared" si="3"/>
        <v>Đúng</v>
      </c>
    </row>
    <row r="16" spans="1:32" s="5" customFormat="1" ht="15" customHeight="1">
      <c r="A16" s="204"/>
      <c r="B16" s="201" t="s">
        <v>426</v>
      </c>
      <c r="C16" s="687">
        <f>SUM(D16:G16)</f>
        <v>0</v>
      </c>
      <c r="D16" s="679"/>
      <c r="E16" s="679"/>
      <c r="F16" s="679"/>
      <c r="G16" s="679"/>
      <c r="H16" s="679"/>
      <c r="I16" s="679"/>
      <c r="J16" s="679"/>
      <c r="K16" s="679"/>
      <c r="L16" s="679"/>
      <c r="M16" s="696"/>
      <c r="N16" s="679"/>
      <c r="O16" s="679"/>
      <c r="P16" s="679"/>
      <c r="Q16" s="679"/>
      <c r="R16" s="679"/>
      <c r="S16" s="679"/>
      <c r="T16" s="679"/>
      <c r="U16" s="679"/>
      <c r="V16" s="679"/>
      <c r="W16" s="218">
        <f t="shared" si="6"/>
        <v>0</v>
      </c>
      <c r="X16" s="679"/>
      <c r="Y16" s="679"/>
      <c r="Z16" s="679"/>
      <c r="AA16" s="138" t="str">
        <f t="shared" si="1"/>
        <v>Đúng</v>
      </c>
      <c r="AB16" s="138" t="str">
        <f t="shared" si="2"/>
        <v>Đúng</v>
      </c>
      <c r="AC16" s="138" t="str">
        <f t="shared" si="3"/>
        <v>Đúng</v>
      </c>
    </row>
    <row r="17" spans="1:33" s="5" customFormat="1" ht="15" customHeight="1">
      <c r="A17" s="253"/>
      <c r="B17" s="256" t="s">
        <v>33</v>
      </c>
      <c r="C17" s="697">
        <f>SUM(D17:G17)</f>
        <v>0</v>
      </c>
      <c r="D17" s="682"/>
      <c r="E17" s="682"/>
      <c r="F17" s="682"/>
      <c r="G17" s="682"/>
      <c r="H17" s="682"/>
      <c r="I17" s="682"/>
      <c r="J17" s="682"/>
      <c r="K17" s="682"/>
      <c r="L17" s="682"/>
      <c r="M17" s="682"/>
      <c r="N17" s="682"/>
      <c r="O17" s="682"/>
      <c r="P17" s="682"/>
      <c r="Q17" s="682"/>
      <c r="R17" s="682"/>
      <c r="S17" s="682"/>
      <c r="T17" s="682"/>
      <c r="U17" s="682"/>
      <c r="V17" s="682"/>
      <c r="W17" s="218">
        <f t="shared" si="6"/>
        <v>0</v>
      </c>
      <c r="X17" s="682"/>
      <c r="Y17" s="682"/>
      <c r="Z17" s="682"/>
      <c r="AA17" s="138" t="str">
        <f t="shared" si="1"/>
        <v>Đúng</v>
      </c>
      <c r="AB17" s="138" t="str">
        <f t="shared" si="2"/>
        <v>Đúng</v>
      </c>
      <c r="AC17" s="138" t="str">
        <f t="shared" si="3"/>
        <v>Đúng</v>
      </c>
    </row>
    <row r="18" spans="1:33" s="5" customFormat="1" ht="15" customHeight="1">
      <c r="A18" s="208" t="s">
        <v>34</v>
      </c>
      <c r="B18" s="269" t="s">
        <v>35</v>
      </c>
      <c r="C18" s="621">
        <f>SUM(C19:C25)</f>
        <v>0</v>
      </c>
      <c r="D18" s="621">
        <f t="shared" ref="D18:Z18" si="7">SUM(D19:D25)</f>
        <v>0</v>
      </c>
      <c r="E18" s="621">
        <f t="shared" si="7"/>
        <v>0</v>
      </c>
      <c r="F18" s="621">
        <f t="shared" si="7"/>
        <v>0</v>
      </c>
      <c r="G18" s="621">
        <f t="shared" si="7"/>
        <v>0</v>
      </c>
      <c r="H18" s="621">
        <f t="shared" si="7"/>
        <v>0</v>
      </c>
      <c r="I18" s="621">
        <f t="shared" si="7"/>
        <v>0</v>
      </c>
      <c r="J18" s="621">
        <f t="shared" si="7"/>
        <v>0</v>
      </c>
      <c r="K18" s="621">
        <f t="shared" si="7"/>
        <v>0</v>
      </c>
      <c r="L18" s="621">
        <f t="shared" si="7"/>
        <v>0</v>
      </c>
      <c r="M18" s="621">
        <f t="shared" si="7"/>
        <v>0</v>
      </c>
      <c r="N18" s="621">
        <f t="shared" si="7"/>
        <v>0</v>
      </c>
      <c r="O18" s="621">
        <f t="shared" si="7"/>
        <v>0</v>
      </c>
      <c r="P18" s="621">
        <f t="shared" si="7"/>
        <v>0</v>
      </c>
      <c r="Q18" s="621">
        <f t="shared" si="7"/>
        <v>0</v>
      </c>
      <c r="R18" s="621">
        <f t="shared" si="7"/>
        <v>0</v>
      </c>
      <c r="S18" s="621">
        <f t="shared" si="7"/>
        <v>0</v>
      </c>
      <c r="T18" s="621">
        <f t="shared" si="7"/>
        <v>0</v>
      </c>
      <c r="U18" s="621">
        <f t="shared" si="7"/>
        <v>0</v>
      </c>
      <c r="V18" s="621">
        <f t="shared" si="7"/>
        <v>0</v>
      </c>
      <c r="W18" s="621">
        <f t="shared" si="7"/>
        <v>0</v>
      </c>
      <c r="X18" s="621">
        <f t="shared" si="7"/>
        <v>0</v>
      </c>
      <c r="Y18" s="621">
        <f t="shared" si="7"/>
        <v>0</v>
      </c>
      <c r="Z18" s="621">
        <f t="shared" si="7"/>
        <v>0</v>
      </c>
      <c r="AA18" s="138" t="str">
        <f t="shared" si="1"/>
        <v>Đúng</v>
      </c>
      <c r="AB18" s="138" t="str">
        <f t="shared" si="2"/>
        <v>Đúng</v>
      </c>
      <c r="AC18" s="138" t="str">
        <f t="shared" si="3"/>
        <v>Đúng</v>
      </c>
    </row>
    <row r="19" spans="1:33" s="5" customFormat="1" ht="15" customHeight="1">
      <c r="A19" s="248"/>
      <c r="B19" s="263" t="s">
        <v>36</v>
      </c>
      <c r="C19" s="684">
        <f t="shared" ref="C19:C25" si="8">SUM(D19:G19)</f>
        <v>0</v>
      </c>
      <c r="D19" s="681"/>
      <c r="E19" s="681"/>
      <c r="F19" s="681"/>
      <c r="G19" s="681"/>
      <c r="H19" s="681"/>
      <c r="I19" s="681"/>
      <c r="J19" s="681"/>
      <c r="K19" s="681"/>
      <c r="L19" s="681"/>
      <c r="M19" s="681"/>
      <c r="N19" s="698"/>
      <c r="O19" s="699"/>
      <c r="P19" s="681"/>
      <c r="Q19" s="681"/>
      <c r="R19" s="681"/>
      <c r="S19" s="699"/>
      <c r="T19" s="699"/>
      <c r="U19" s="699"/>
      <c r="V19" s="681"/>
      <c r="W19" s="218">
        <f t="shared" ref="W19:W25" si="9">SUM(X19:Y19)</f>
        <v>0</v>
      </c>
      <c r="X19" s="681"/>
      <c r="Y19" s="681"/>
      <c r="Z19" s="681"/>
      <c r="AA19" s="138" t="str">
        <f t="shared" si="1"/>
        <v>Đúng</v>
      </c>
      <c r="AB19" s="138" t="str">
        <f t="shared" si="2"/>
        <v>Đúng</v>
      </c>
      <c r="AC19" s="138" t="str">
        <f t="shared" si="3"/>
        <v>Đúng</v>
      </c>
      <c r="AD19" s="2"/>
      <c r="AE19" s="2"/>
      <c r="AF19" s="2"/>
      <c r="AG19" s="2"/>
    </row>
    <row r="20" spans="1:33" s="5" customFormat="1" ht="15" customHeight="1">
      <c r="A20" s="204"/>
      <c r="B20" s="201" t="s">
        <v>94</v>
      </c>
      <c r="C20" s="686">
        <f t="shared" si="8"/>
        <v>0</v>
      </c>
      <c r="D20" s="679"/>
      <c r="E20" s="679"/>
      <c r="F20" s="679"/>
      <c r="G20" s="679"/>
      <c r="H20" s="679"/>
      <c r="I20" s="679"/>
      <c r="J20" s="679"/>
      <c r="K20" s="679"/>
      <c r="L20" s="679"/>
      <c r="M20" s="679"/>
      <c r="N20" s="700"/>
      <c r="O20" s="701"/>
      <c r="P20" s="679"/>
      <c r="Q20" s="679"/>
      <c r="R20" s="679"/>
      <c r="S20" s="701"/>
      <c r="T20" s="701"/>
      <c r="U20" s="701"/>
      <c r="V20" s="679"/>
      <c r="W20" s="218">
        <f t="shared" si="9"/>
        <v>0</v>
      </c>
      <c r="X20" s="679"/>
      <c r="Y20" s="679"/>
      <c r="Z20" s="679"/>
      <c r="AA20" s="138" t="str">
        <f t="shared" si="1"/>
        <v>Đúng</v>
      </c>
      <c r="AB20" s="138" t="str">
        <f t="shared" si="2"/>
        <v>Đúng</v>
      </c>
      <c r="AC20" s="138" t="str">
        <f t="shared" si="3"/>
        <v>Đúng</v>
      </c>
      <c r="AD20" s="2"/>
      <c r="AE20" s="2"/>
      <c r="AF20" s="2"/>
      <c r="AG20" s="2"/>
    </row>
    <row r="21" spans="1:33" s="5" customFormat="1" ht="15" customHeight="1">
      <c r="A21" s="204"/>
      <c r="B21" s="201" t="s">
        <v>37</v>
      </c>
      <c r="C21" s="686">
        <f t="shared" si="8"/>
        <v>0</v>
      </c>
      <c r="D21" s="679"/>
      <c r="E21" s="679"/>
      <c r="F21" s="679"/>
      <c r="G21" s="679"/>
      <c r="H21" s="679"/>
      <c r="I21" s="679"/>
      <c r="J21" s="679"/>
      <c r="K21" s="679"/>
      <c r="L21" s="679"/>
      <c r="M21" s="679"/>
      <c r="N21" s="700"/>
      <c r="O21" s="701"/>
      <c r="P21" s="679"/>
      <c r="Q21" s="679"/>
      <c r="R21" s="679"/>
      <c r="S21" s="701"/>
      <c r="T21" s="701"/>
      <c r="U21" s="701"/>
      <c r="V21" s="679"/>
      <c r="W21" s="218">
        <f t="shared" si="9"/>
        <v>0</v>
      </c>
      <c r="X21" s="679"/>
      <c r="Y21" s="679"/>
      <c r="Z21" s="679"/>
      <c r="AA21" s="138" t="str">
        <f t="shared" si="1"/>
        <v>Đúng</v>
      </c>
      <c r="AB21" s="138" t="str">
        <f t="shared" si="2"/>
        <v>Đúng</v>
      </c>
      <c r="AC21" s="138" t="str">
        <f t="shared" si="3"/>
        <v>Đúng</v>
      </c>
    </row>
    <row r="22" spans="1:33" s="5" customFormat="1" ht="15" customHeight="1">
      <c r="A22" s="204"/>
      <c r="B22" s="201" t="s">
        <v>38</v>
      </c>
      <c r="C22" s="686">
        <f t="shared" si="8"/>
        <v>0</v>
      </c>
      <c r="D22" s="679"/>
      <c r="E22" s="679"/>
      <c r="F22" s="679"/>
      <c r="G22" s="679"/>
      <c r="H22" s="679"/>
      <c r="I22" s="679"/>
      <c r="J22" s="679"/>
      <c r="K22" s="679"/>
      <c r="L22" s="679"/>
      <c r="M22" s="679"/>
      <c r="N22" s="700"/>
      <c r="O22" s="701"/>
      <c r="P22" s="679"/>
      <c r="Q22" s="679"/>
      <c r="R22" s="679"/>
      <c r="S22" s="701"/>
      <c r="T22" s="701"/>
      <c r="U22" s="701"/>
      <c r="V22" s="679"/>
      <c r="W22" s="218">
        <f t="shared" si="9"/>
        <v>0</v>
      </c>
      <c r="X22" s="679"/>
      <c r="Y22" s="679"/>
      <c r="Z22" s="679"/>
      <c r="AA22" s="138" t="str">
        <f t="shared" si="1"/>
        <v>Đúng</v>
      </c>
      <c r="AB22" s="138" t="str">
        <f t="shared" si="2"/>
        <v>Đúng</v>
      </c>
      <c r="AC22" s="138" t="str">
        <f t="shared" si="3"/>
        <v>Đúng</v>
      </c>
    </row>
    <row r="23" spans="1:33" s="5" customFormat="1" ht="15" customHeight="1">
      <c r="A23" s="204"/>
      <c r="B23" s="201" t="s">
        <v>425</v>
      </c>
      <c r="C23" s="686">
        <f t="shared" si="8"/>
        <v>0</v>
      </c>
      <c r="D23" s="679"/>
      <c r="E23" s="679"/>
      <c r="F23" s="679"/>
      <c r="G23" s="679"/>
      <c r="H23" s="679"/>
      <c r="I23" s="679"/>
      <c r="J23" s="679"/>
      <c r="K23" s="679"/>
      <c r="L23" s="679"/>
      <c r="M23" s="679"/>
      <c r="N23" s="700"/>
      <c r="O23" s="701"/>
      <c r="P23" s="679"/>
      <c r="Q23" s="679"/>
      <c r="R23" s="679"/>
      <c r="S23" s="701"/>
      <c r="T23" s="701"/>
      <c r="U23" s="701"/>
      <c r="V23" s="679"/>
      <c r="W23" s="218">
        <f t="shared" si="9"/>
        <v>0</v>
      </c>
      <c r="X23" s="679"/>
      <c r="Y23" s="679"/>
      <c r="Z23" s="679"/>
      <c r="AA23" s="138" t="str">
        <f t="shared" si="1"/>
        <v>Đúng</v>
      </c>
      <c r="AB23" s="138" t="str">
        <f t="shared" si="2"/>
        <v>Đúng</v>
      </c>
      <c r="AC23" s="138" t="str">
        <f t="shared" si="3"/>
        <v>Đúng</v>
      </c>
    </row>
    <row r="24" spans="1:33" s="5" customFormat="1" ht="15" customHeight="1">
      <c r="A24" s="204"/>
      <c r="B24" s="201" t="s">
        <v>95</v>
      </c>
      <c r="C24" s="686">
        <f t="shared" si="8"/>
        <v>0</v>
      </c>
      <c r="D24" s="679"/>
      <c r="E24" s="679"/>
      <c r="F24" s="679"/>
      <c r="G24" s="679"/>
      <c r="H24" s="679"/>
      <c r="I24" s="679"/>
      <c r="J24" s="679"/>
      <c r="K24" s="679"/>
      <c r="L24" s="679"/>
      <c r="M24" s="679"/>
      <c r="N24" s="700"/>
      <c r="O24" s="701"/>
      <c r="P24" s="679"/>
      <c r="Q24" s="679"/>
      <c r="R24" s="679"/>
      <c r="S24" s="701"/>
      <c r="T24" s="701"/>
      <c r="U24" s="701"/>
      <c r="V24" s="679"/>
      <c r="W24" s="218">
        <f t="shared" si="9"/>
        <v>0</v>
      </c>
      <c r="X24" s="679"/>
      <c r="Y24" s="679"/>
      <c r="Z24" s="679"/>
      <c r="AA24" s="138" t="str">
        <f t="shared" si="1"/>
        <v>Đúng</v>
      </c>
      <c r="AB24" s="138" t="str">
        <f t="shared" si="2"/>
        <v>Đúng</v>
      </c>
      <c r="AC24" s="138" t="str">
        <f t="shared" si="3"/>
        <v>Đúng</v>
      </c>
    </row>
    <row r="25" spans="1:33" s="5" customFormat="1" ht="15" customHeight="1">
      <c r="A25" s="264"/>
      <c r="B25" s="265" t="s">
        <v>96</v>
      </c>
      <c r="C25" s="697">
        <f t="shared" si="8"/>
        <v>0</v>
      </c>
      <c r="D25" s="688"/>
      <c r="E25" s="688"/>
      <c r="F25" s="688"/>
      <c r="G25" s="688"/>
      <c r="H25" s="688"/>
      <c r="I25" s="688"/>
      <c r="J25" s="688"/>
      <c r="K25" s="688"/>
      <c r="L25" s="688"/>
      <c r="M25" s="688"/>
      <c r="N25" s="689"/>
      <c r="O25" s="690"/>
      <c r="P25" s="688"/>
      <c r="Q25" s="688"/>
      <c r="R25" s="688"/>
      <c r="S25" s="690"/>
      <c r="T25" s="690"/>
      <c r="U25" s="690"/>
      <c r="V25" s="688"/>
      <c r="W25" s="218">
        <f t="shared" si="9"/>
        <v>0</v>
      </c>
      <c r="X25" s="688"/>
      <c r="Y25" s="688"/>
      <c r="Z25" s="688"/>
      <c r="AA25" s="138" t="str">
        <f t="shared" si="1"/>
        <v>Đúng</v>
      </c>
      <c r="AB25" s="138" t="str">
        <f t="shared" si="2"/>
        <v>Đúng</v>
      </c>
      <c r="AC25" s="138" t="str">
        <f t="shared" si="3"/>
        <v>Đúng</v>
      </c>
      <c r="AD25" s="2"/>
      <c r="AE25" s="2"/>
      <c r="AF25" s="2"/>
    </row>
    <row r="26" spans="1:33" s="5" customFormat="1" ht="15" customHeight="1">
      <c r="A26" s="208" t="s">
        <v>41</v>
      </c>
      <c r="B26" s="269" t="s">
        <v>463</v>
      </c>
      <c r="C26" s="621">
        <f>SUM(C27:C31)</f>
        <v>0</v>
      </c>
      <c r="D26" s="621">
        <f>SUM(D27:D31)</f>
        <v>0</v>
      </c>
      <c r="E26" s="621">
        <f t="shared" ref="E26:Z26" si="10">SUM(E27:E31)</f>
        <v>0</v>
      </c>
      <c r="F26" s="621">
        <f t="shared" si="10"/>
        <v>0</v>
      </c>
      <c r="G26" s="621">
        <f t="shared" si="10"/>
        <v>0</v>
      </c>
      <c r="H26" s="621">
        <f t="shared" si="10"/>
        <v>0</v>
      </c>
      <c r="I26" s="621">
        <f t="shared" si="10"/>
        <v>0</v>
      </c>
      <c r="J26" s="621">
        <f t="shared" si="10"/>
        <v>0</v>
      </c>
      <c r="K26" s="621">
        <f t="shared" si="10"/>
        <v>0</v>
      </c>
      <c r="L26" s="621">
        <f t="shared" si="10"/>
        <v>0</v>
      </c>
      <c r="M26" s="621">
        <f t="shared" si="10"/>
        <v>0</v>
      </c>
      <c r="N26" s="621">
        <f t="shared" si="10"/>
        <v>0</v>
      </c>
      <c r="O26" s="621">
        <f t="shared" si="10"/>
        <v>0</v>
      </c>
      <c r="P26" s="621">
        <f t="shared" si="10"/>
        <v>0</v>
      </c>
      <c r="Q26" s="621">
        <f t="shared" si="10"/>
        <v>0</v>
      </c>
      <c r="R26" s="621">
        <f>SUM(R27:R31)</f>
        <v>0</v>
      </c>
      <c r="S26" s="621">
        <f t="shared" si="10"/>
        <v>0</v>
      </c>
      <c r="T26" s="621">
        <f t="shared" si="10"/>
        <v>0</v>
      </c>
      <c r="U26" s="621">
        <f t="shared" si="10"/>
        <v>0</v>
      </c>
      <c r="V26" s="621">
        <f t="shared" si="10"/>
        <v>0</v>
      </c>
      <c r="W26" s="621">
        <f t="shared" si="10"/>
        <v>0</v>
      </c>
      <c r="X26" s="621">
        <f t="shared" si="10"/>
        <v>0</v>
      </c>
      <c r="Y26" s="621">
        <f t="shared" si="10"/>
        <v>0</v>
      </c>
      <c r="Z26" s="621">
        <f t="shared" si="10"/>
        <v>0</v>
      </c>
      <c r="AA26" s="138" t="str">
        <f t="shared" si="1"/>
        <v>Đúng</v>
      </c>
      <c r="AB26" s="138" t="str">
        <f t="shared" si="2"/>
        <v>Đúng</v>
      </c>
      <c r="AC26" s="138" t="str">
        <f t="shared" si="3"/>
        <v>Đúng</v>
      </c>
    </row>
    <row r="27" spans="1:33" s="5" customFormat="1" ht="15" customHeight="1">
      <c r="A27" s="248"/>
      <c r="B27" s="263" t="s">
        <v>434</v>
      </c>
      <c r="C27" s="684">
        <f>SUM(D27:G27)</f>
        <v>0</v>
      </c>
      <c r="D27" s="681"/>
      <c r="E27" s="681"/>
      <c r="F27" s="681"/>
      <c r="G27" s="681"/>
      <c r="H27" s="681"/>
      <c r="I27" s="681"/>
      <c r="J27" s="681"/>
      <c r="K27" s="681"/>
      <c r="L27" s="681"/>
      <c r="M27" s="681"/>
      <c r="N27" s="702"/>
      <c r="O27" s="703"/>
      <c r="P27" s="704"/>
      <c r="Q27" s="704"/>
      <c r="R27" s="704"/>
      <c r="S27" s="703"/>
      <c r="T27" s="703"/>
      <c r="U27" s="703"/>
      <c r="V27" s="704"/>
      <c r="W27" s="218">
        <f t="shared" ref="W27:W31" si="11">SUM(X27:Y27)</f>
        <v>0</v>
      </c>
      <c r="X27" s="705"/>
      <c r="Y27" s="705"/>
      <c r="Z27" s="705"/>
      <c r="AA27" s="138" t="str">
        <f>IF((SUM(J27:M27)=C27),"Đúng","Sai")</f>
        <v>Đúng</v>
      </c>
      <c r="AB27" s="138" t="str">
        <f t="shared" si="2"/>
        <v>Đúng</v>
      </c>
      <c r="AC27" s="138" t="str">
        <f t="shared" si="3"/>
        <v>Đúng</v>
      </c>
      <c r="AD27" s="2"/>
      <c r="AE27" s="2"/>
      <c r="AF27" s="2"/>
      <c r="AG27" s="2"/>
    </row>
    <row r="28" spans="1:33" s="5" customFormat="1" ht="19.5" customHeight="1">
      <c r="A28" s="204"/>
      <c r="B28" s="201" t="s">
        <v>461</v>
      </c>
      <c r="C28" s="686">
        <f t="shared" ref="C28:C31" si="12">SUM(D28:G28)</f>
        <v>0</v>
      </c>
      <c r="D28" s="679"/>
      <c r="E28" s="679"/>
      <c r="F28" s="679"/>
      <c r="G28" s="679"/>
      <c r="H28" s="679"/>
      <c r="I28" s="679"/>
      <c r="J28" s="679"/>
      <c r="K28" s="679"/>
      <c r="L28" s="679"/>
      <c r="M28" s="679"/>
      <c r="N28" s="706"/>
      <c r="O28" s="707"/>
      <c r="P28" s="696"/>
      <c r="Q28" s="696"/>
      <c r="R28" s="696"/>
      <c r="S28" s="707"/>
      <c r="T28" s="707"/>
      <c r="U28" s="707"/>
      <c r="V28" s="696"/>
      <c r="W28" s="218">
        <f t="shared" si="11"/>
        <v>0</v>
      </c>
      <c r="X28" s="708"/>
      <c r="Y28" s="708"/>
      <c r="Z28" s="708"/>
      <c r="AA28" s="138" t="str">
        <f t="shared" si="1"/>
        <v>Đúng</v>
      </c>
      <c r="AB28" s="138" t="str">
        <f t="shared" si="2"/>
        <v>Đúng</v>
      </c>
      <c r="AC28" s="138" t="str">
        <f t="shared" si="3"/>
        <v>Đúng</v>
      </c>
      <c r="AD28" s="2"/>
      <c r="AE28" s="2"/>
      <c r="AF28" s="2"/>
      <c r="AG28" s="2"/>
    </row>
    <row r="29" spans="1:33" s="5" customFormat="1" ht="26.25" customHeight="1">
      <c r="A29" s="204"/>
      <c r="B29" s="201" t="s">
        <v>437</v>
      </c>
      <c r="C29" s="686">
        <f t="shared" si="12"/>
        <v>0</v>
      </c>
      <c r="D29" s="679"/>
      <c r="E29" s="679"/>
      <c r="F29" s="679"/>
      <c r="G29" s="679"/>
      <c r="H29" s="679"/>
      <c r="I29" s="679"/>
      <c r="J29" s="679"/>
      <c r="K29" s="679"/>
      <c r="L29" s="679"/>
      <c r="M29" s="679"/>
      <c r="N29" s="706"/>
      <c r="O29" s="707"/>
      <c r="P29" s="696"/>
      <c r="Q29" s="696"/>
      <c r="R29" s="696"/>
      <c r="S29" s="707"/>
      <c r="T29" s="707"/>
      <c r="U29" s="707"/>
      <c r="V29" s="696"/>
      <c r="W29" s="218">
        <f t="shared" si="11"/>
        <v>0</v>
      </c>
      <c r="X29" s="708"/>
      <c r="Y29" s="708"/>
      <c r="Z29" s="708"/>
      <c r="AA29" s="138" t="str">
        <f t="shared" si="1"/>
        <v>Đúng</v>
      </c>
      <c r="AB29" s="138" t="str">
        <f t="shared" si="2"/>
        <v>Đúng</v>
      </c>
      <c r="AC29" s="138" t="str">
        <f t="shared" si="3"/>
        <v>Đúng</v>
      </c>
    </row>
    <row r="30" spans="1:33" s="5" customFormat="1" ht="27.75" customHeight="1">
      <c r="A30" s="204"/>
      <c r="B30" s="201" t="s">
        <v>462</v>
      </c>
      <c r="C30" s="686">
        <f t="shared" si="12"/>
        <v>0</v>
      </c>
      <c r="D30" s="679"/>
      <c r="E30" s="679"/>
      <c r="F30" s="679"/>
      <c r="G30" s="679"/>
      <c r="H30" s="679"/>
      <c r="I30" s="679"/>
      <c r="J30" s="679"/>
      <c r="K30" s="679"/>
      <c r="L30" s="679"/>
      <c r="M30" s="679"/>
      <c r="N30" s="706"/>
      <c r="O30" s="707"/>
      <c r="P30" s="696"/>
      <c r="Q30" s="696"/>
      <c r="R30" s="696"/>
      <c r="S30" s="707"/>
      <c r="T30" s="707"/>
      <c r="U30" s="707"/>
      <c r="V30" s="696"/>
      <c r="W30" s="218">
        <f t="shared" si="11"/>
        <v>0</v>
      </c>
      <c r="X30" s="708"/>
      <c r="Y30" s="708"/>
      <c r="Z30" s="708"/>
      <c r="AA30" s="138" t="str">
        <f t="shared" si="1"/>
        <v>Đúng</v>
      </c>
      <c r="AB30" s="138" t="str">
        <f t="shared" si="2"/>
        <v>Đúng</v>
      </c>
      <c r="AC30" s="138" t="str">
        <f t="shared" si="3"/>
        <v>Đúng</v>
      </c>
    </row>
    <row r="31" spans="1:33" s="5" customFormat="1" ht="36" customHeight="1">
      <c r="A31" s="264"/>
      <c r="B31" s="265" t="s">
        <v>565</v>
      </c>
      <c r="C31" s="697">
        <f t="shared" si="12"/>
        <v>0</v>
      </c>
      <c r="D31" s="688"/>
      <c r="E31" s="688"/>
      <c r="F31" s="688"/>
      <c r="G31" s="688"/>
      <c r="H31" s="688"/>
      <c r="I31" s="688"/>
      <c r="J31" s="688"/>
      <c r="K31" s="688"/>
      <c r="L31" s="688"/>
      <c r="M31" s="688"/>
      <c r="N31" s="709"/>
      <c r="O31" s="710"/>
      <c r="P31" s="711"/>
      <c r="Q31" s="711"/>
      <c r="R31" s="711"/>
      <c r="S31" s="710"/>
      <c r="T31" s="710"/>
      <c r="U31" s="710"/>
      <c r="V31" s="711"/>
      <c r="W31" s="716">
        <f t="shared" si="11"/>
        <v>0</v>
      </c>
      <c r="X31" s="712"/>
      <c r="Y31" s="712"/>
      <c r="Z31" s="712"/>
      <c r="AA31" s="138" t="str">
        <f t="shared" si="1"/>
        <v>Đúng</v>
      </c>
      <c r="AB31" s="138" t="str">
        <f t="shared" si="2"/>
        <v>Đúng</v>
      </c>
      <c r="AC31" s="138" t="str">
        <f t="shared" si="3"/>
        <v>Đúng</v>
      </c>
      <c r="AD31" s="2"/>
      <c r="AE31" s="2"/>
      <c r="AF31" s="2"/>
    </row>
    <row r="32" spans="1:33" ht="12" customHeight="1">
      <c r="B32" s="8"/>
      <c r="C32" s="290"/>
      <c r="D32" s="8"/>
      <c r="E32" s="8"/>
      <c r="F32" s="8"/>
      <c r="G32" s="8"/>
      <c r="H32" s="8"/>
      <c r="I32" s="8"/>
      <c r="J32" s="8"/>
      <c r="K32" s="8"/>
      <c r="L32" s="8"/>
      <c r="M32" s="8"/>
      <c r="N32" s="8"/>
      <c r="O32" s="8"/>
      <c r="P32" s="8"/>
      <c r="Q32" s="8"/>
      <c r="R32" s="8"/>
      <c r="S32" s="8"/>
      <c r="T32" s="8"/>
      <c r="U32" s="8"/>
      <c r="V32" s="8"/>
      <c r="W32" s="8"/>
      <c r="X32" s="8"/>
      <c r="Y32" s="8"/>
      <c r="Z32" s="8"/>
      <c r="AA32" s="6"/>
      <c r="AB32" s="8"/>
      <c r="AC32" s="8"/>
    </row>
    <row r="33" spans="2:29" ht="13.5" customHeight="1">
      <c r="B33" s="110"/>
      <c r="C33" s="458" t="str">
        <f>IF(AND(C26=C18,C7=C18),"Đúng","Sai")</f>
        <v>Đúng</v>
      </c>
      <c r="D33" s="458" t="str">
        <f t="shared" ref="D33:Z33" si="13">IF(AND(D26=D18,D7=D18),"Đúng","Sai")</f>
        <v>Đúng</v>
      </c>
      <c r="E33" s="458" t="str">
        <f t="shared" si="13"/>
        <v>Đúng</v>
      </c>
      <c r="F33" s="458" t="str">
        <f t="shared" si="13"/>
        <v>Đúng</v>
      </c>
      <c r="G33" s="458" t="str">
        <f t="shared" si="13"/>
        <v>Đúng</v>
      </c>
      <c r="H33" s="458" t="str">
        <f t="shared" si="13"/>
        <v>Đúng</v>
      </c>
      <c r="I33" s="458" t="str">
        <f t="shared" si="13"/>
        <v>Đúng</v>
      </c>
      <c r="J33" s="458" t="str">
        <f t="shared" si="13"/>
        <v>Đúng</v>
      </c>
      <c r="K33" s="458" t="str">
        <f t="shared" si="13"/>
        <v>Đúng</v>
      </c>
      <c r="L33" s="458" t="str">
        <f t="shared" si="13"/>
        <v>Đúng</v>
      </c>
      <c r="M33" s="458" t="str">
        <f t="shared" si="13"/>
        <v>Đúng</v>
      </c>
      <c r="N33" s="458" t="str">
        <f t="shared" si="13"/>
        <v>Đúng</v>
      </c>
      <c r="O33" s="458" t="str">
        <f t="shared" si="13"/>
        <v>Đúng</v>
      </c>
      <c r="P33" s="458" t="str">
        <f t="shared" si="13"/>
        <v>Đúng</v>
      </c>
      <c r="Q33" s="458" t="str">
        <f t="shared" si="13"/>
        <v>Đúng</v>
      </c>
      <c r="R33" s="458" t="str">
        <f t="shared" si="13"/>
        <v>Đúng</v>
      </c>
      <c r="S33" s="458" t="str">
        <f t="shared" si="13"/>
        <v>Đúng</v>
      </c>
      <c r="T33" s="458" t="str">
        <f t="shared" si="13"/>
        <v>Đúng</v>
      </c>
      <c r="U33" s="458" t="str">
        <f t="shared" si="13"/>
        <v>Đúng</v>
      </c>
      <c r="V33" s="458" t="str">
        <f t="shared" si="13"/>
        <v>Đúng</v>
      </c>
      <c r="W33" s="458" t="str">
        <f t="shared" si="13"/>
        <v>Đúng</v>
      </c>
      <c r="X33" s="458" t="str">
        <f t="shared" si="13"/>
        <v>Đúng</v>
      </c>
      <c r="Y33" s="458" t="str">
        <f t="shared" si="13"/>
        <v>Đúng</v>
      </c>
      <c r="Z33" s="458" t="str">
        <f t="shared" si="13"/>
        <v>Đúng</v>
      </c>
      <c r="AA33" s="398"/>
      <c r="AB33" s="110"/>
      <c r="AC33" s="8"/>
    </row>
    <row r="34" spans="2:29">
      <c r="B34" s="8"/>
      <c r="C34" s="8"/>
      <c r="D34" s="120"/>
      <c r="E34" s="120"/>
      <c r="F34" s="120"/>
      <c r="G34" s="120"/>
      <c r="H34" s="8"/>
      <c r="I34" s="8"/>
      <c r="J34" s="109"/>
      <c r="K34" s="109"/>
      <c r="L34" s="109"/>
      <c r="M34" s="109"/>
      <c r="N34" s="109"/>
      <c r="O34" s="109"/>
      <c r="P34" s="109"/>
      <c r="Q34" s="109"/>
      <c r="R34" s="109"/>
      <c r="S34" s="109"/>
      <c r="T34" s="109"/>
      <c r="U34" s="109"/>
      <c r="V34" s="109"/>
      <c r="W34" s="109"/>
      <c r="X34" s="109"/>
      <c r="Y34" s="109"/>
      <c r="Z34" s="109"/>
      <c r="AA34" s="8"/>
      <c r="AB34" s="8"/>
      <c r="AC34" s="8"/>
    </row>
    <row r="35" spans="2:29">
      <c r="B35" s="8"/>
      <c r="C35" s="8"/>
      <c r="D35" s="8"/>
      <c r="E35" s="8"/>
      <c r="F35" s="8"/>
      <c r="G35" s="8"/>
      <c r="H35" s="8"/>
      <c r="I35" s="8"/>
      <c r="J35" s="109"/>
      <c r="K35" s="8"/>
      <c r="L35" s="8"/>
      <c r="M35" s="8"/>
      <c r="N35" s="8"/>
      <c r="O35" s="8"/>
      <c r="P35" s="8"/>
      <c r="Q35" s="8"/>
      <c r="R35" s="8"/>
      <c r="S35" s="8"/>
      <c r="T35" s="8"/>
      <c r="U35" s="8"/>
      <c r="V35" s="8"/>
      <c r="W35" s="8"/>
      <c r="X35" s="8"/>
      <c r="Y35" s="8"/>
      <c r="Z35" s="8"/>
      <c r="AA35" s="8"/>
      <c r="AB35" s="8"/>
      <c r="AC35" s="8"/>
    </row>
    <row r="36" spans="2:29">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2:29">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2:29">
      <c r="C38" s="8"/>
    </row>
  </sheetData>
  <sheetProtection sheet="1" formatCells="0" formatColumns="0" formatRows="0"/>
  <mergeCells count="34">
    <mergeCell ref="U4:U5"/>
    <mergeCell ref="AD3:AF3"/>
    <mergeCell ref="W4:W5"/>
    <mergeCell ref="X4:Y4"/>
    <mergeCell ref="L4:L5"/>
    <mergeCell ref="V4:V5"/>
    <mergeCell ref="M4:M5"/>
    <mergeCell ref="N4:N5"/>
    <mergeCell ref="O4:O5"/>
    <mergeCell ref="Q4:Q5"/>
    <mergeCell ref="R4:R5"/>
    <mergeCell ref="E4:E5"/>
    <mergeCell ref="F4:F5"/>
    <mergeCell ref="G4:G5"/>
    <mergeCell ref="J4:J5"/>
    <mergeCell ref="S4:S5"/>
    <mergeCell ref="P4:P5"/>
    <mergeCell ref="K4:K5"/>
    <mergeCell ref="A1:W1"/>
    <mergeCell ref="X1:Z1"/>
    <mergeCell ref="A2:B2"/>
    <mergeCell ref="W2:Z2"/>
    <mergeCell ref="A3:A5"/>
    <mergeCell ref="B3:B5"/>
    <mergeCell ref="C3:C5"/>
    <mergeCell ref="D3:G3"/>
    <mergeCell ref="J3:M3"/>
    <mergeCell ref="N3:V3"/>
    <mergeCell ref="W3:Y3"/>
    <mergeCell ref="Z3:Z5"/>
    <mergeCell ref="H3:H5"/>
    <mergeCell ref="I3:I5"/>
    <mergeCell ref="T4:T5"/>
    <mergeCell ref="D4:D5"/>
  </mergeCells>
  <conditionalFormatting sqref="AA1:AA1048576">
    <cfRule type="cellIs" dxfId="24" priority="5" operator="equal">
      <formula>"Đúng"</formula>
    </cfRule>
  </conditionalFormatting>
  <conditionalFormatting sqref="A33:XFD33">
    <cfRule type="cellIs" dxfId="23" priority="4" operator="equal">
      <formula>"Đúng"</formula>
    </cfRule>
  </conditionalFormatting>
  <conditionalFormatting sqref="AB7:AC31">
    <cfRule type="cellIs" dxfId="22" priority="1" operator="equal">
      <formula>"Đúng"</formula>
    </cfRule>
  </conditionalFormatting>
  <printOptions horizontalCentered="1"/>
  <pageMargins left="0" right="0" top="0.46" bottom="0.23622047244094491" header="0" footer="0"/>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4">
    <tabColor rgb="FF00B050"/>
  </sheetPr>
  <dimension ref="A1:C189"/>
  <sheetViews>
    <sheetView zoomScale="140" zoomScaleNormal="140" workbookViewId="0">
      <pane ySplit="2" topLeftCell="A3" activePane="bottomLeft" state="frozen"/>
      <selection pane="bottomLeft" activeCell="B4" sqref="B4"/>
    </sheetView>
  </sheetViews>
  <sheetFormatPr defaultColWidth="9.140625" defaultRowHeight="18.75"/>
  <cols>
    <col min="1" max="1" width="3.85546875" style="482" bestFit="1" customWidth="1"/>
    <col min="2" max="2" width="84.85546875" style="497" customWidth="1"/>
    <col min="3" max="3" width="9.7109375" style="498" customWidth="1"/>
    <col min="4" max="16384" width="9.140625" style="482"/>
  </cols>
  <sheetData>
    <row r="1" spans="1:3" ht="20.25" customHeight="1">
      <c r="A1" s="997" t="s">
        <v>683</v>
      </c>
      <c r="B1" s="997"/>
      <c r="C1" s="997"/>
    </row>
    <row r="2" spans="1:3" s="499" customFormat="1" ht="16.5" customHeight="1">
      <c r="A2" s="528" t="s">
        <v>295</v>
      </c>
      <c r="B2" s="528" t="s">
        <v>684</v>
      </c>
      <c r="C2" s="529" t="s">
        <v>682</v>
      </c>
    </row>
    <row r="3" spans="1:3" s="499" customFormat="1" ht="28.5" customHeight="1">
      <c r="A3" s="500" t="s">
        <v>22</v>
      </c>
      <c r="B3" s="501" t="s">
        <v>681</v>
      </c>
      <c r="C3" s="502"/>
    </row>
    <row r="4" spans="1:3" s="499" customFormat="1">
      <c r="A4" s="503" t="s">
        <v>284</v>
      </c>
      <c r="B4" s="504" t="s">
        <v>685</v>
      </c>
      <c r="C4" s="505"/>
    </row>
    <row r="5" spans="1:3" s="509" customFormat="1" ht="19.5">
      <c r="A5" s="506" t="s">
        <v>686</v>
      </c>
      <c r="B5" s="507" t="s">
        <v>687</v>
      </c>
      <c r="C5" s="508">
        <f>C7+C8</f>
        <v>0</v>
      </c>
    </row>
    <row r="6" spans="1:3" s="499" customFormat="1">
      <c r="A6" s="510" t="s">
        <v>688</v>
      </c>
      <c r="B6" s="511" t="s">
        <v>677</v>
      </c>
      <c r="C6" s="512">
        <f>'B01'!C12</f>
        <v>0</v>
      </c>
    </row>
    <row r="7" spans="1:3" s="499" customFormat="1">
      <c r="A7" s="510" t="s">
        <v>689</v>
      </c>
      <c r="B7" s="513" t="s">
        <v>690</v>
      </c>
      <c r="C7" s="512">
        <f>'B01'!C28</f>
        <v>0</v>
      </c>
    </row>
    <row r="8" spans="1:3" s="499" customFormat="1">
      <c r="A8" s="510" t="s">
        <v>691</v>
      </c>
      <c r="B8" s="513" t="s">
        <v>692</v>
      </c>
      <c r="C8" s="512">
        <f>'B01'!C29</f>
        <v>0</v>
      </c>
    </row>
    <row r="9" spans="1:3" s="499" customFormat="1">
      <c r="A9" s="510" t="s">
        <v>693</v>
      </c>
      <c r="B9" s="513" t="s">
        <v>694</v>
      </c>
      <c r="C9" s="512">
        <f>'B01'!C30</f>
        <v>0</v>
      </c>
    </row>
    <row r="10" spans="1:3" s="499" customFormat="1">
      <c r="A10" s="510" t="s">
        <v>695</v>
      </c>
      <c r="B10" s="513" t="s">
        <v>679</v>
      </c>
      <c r="C10" s="512">
        <f>'B01'!C31</f>
        <v>0</v>
      </c>
    </row>
    <row r="11" spans="1:3" s="499" customFormat="1">
      <c r="A11" s="510" t="s">
        <v>696</v>
      </c>
      <c r="B11" s="513" t="s">
        <v>678</v>
      </c>
      <c r="C11" s="512">
        <f>'B01'!C32</f>
        <v>0</v>
      </c>
    </row>
    <row r="12" spans="1:3" s="509" customFormat="1" ht="19.5">
      <c r="A12" s="506" t="s">
        <v>697</v>
      </c>
      <c r="B12" s="514" t="s">
        <v>698</v>
      </c>
      <c r="C12" s="508">
        <f>SUM(C13:C14)</f>
        <v>0</v>
      </c>
    </row>
    <row r="13" spans="1:3" s="499" customFormat="1">
      <c r="A13" s="510" t="s">
        <v>699</v>
      </c>
      <c r="B13" s="513" t="s">
        <v>700</v>
      </c>
      <c r="C13" s="512">
        <f>'B02'!C20</f>
        <v>0</v>
      </c>
    </row>
    <row r="14" spans="1:3" s="499" customFormat="1">
      <c r="A14" s="510" t="s">
        <v>701</v>
      </c>
      <c r="B14" s="513" t="s">
        <v>17</v>
      </c>
      <c r="C14" s="512">
        <f>'B02'!C21</f>
        <v>0</v>
      </c>
    </row>
    <row r="15" spans="1:3" s="499" customFormat="1">
      <c r="A15" s="510" t="s">
        <v>702</v>
      </c>
      <c r="B15" s="513" t="s">
        <v>694</v>
      </c>
      <c r="C15" s="512">
        <f>'B02'!C22</f>
        <v>0</v>
      </c>
    </row>
    <row r="16" spans="1:3" s="499" customFormat="1">
      <c r="A16" s="510" t="s">
        <v>703</v>
      </c>
      <c r="B16" s="513" t="s">
        <v>679</v>
      </c>
      <c r="C16" s="512">
        <f>'B02'!C23</f>
        <v>0</v>
      </c>
    </row>
    <row r="17" spans="1:3" s="499" customFormat="1">
      <c r="A17" s="510" t="s">
        <v>704</v>
      </c>
      <c r="B17" s="513" t="s">
        <v>678</v>
      </c>
      <c r="C17" s="512">
        <f>'B02'!C24</f>
        <v>0</v>
      </c>
    </row>
    <row r="18" spans="1:3" s="499" customFormat="1">
      <c r="A18" s="503" t="s">
        <v>285</v>
      </c>
      <c r="B18" s="504" t="s">
        <v>669</v>
      </c>
      <c r="C18" s="515"/>
    </row>
    <row r="19" spans="1:3" s="509" customFormat="1" ht="19.5">
      <c r="A19" s="506" t="s">
        <v>705</v>
      </c>
      <c r="B19" s="514" t="s">
        <v>687</v>
      </c>
      <c r="C19" s="516">
        <f>'B03'!C7</f>
        <v>0</v>
      </c>
    </row>
    <row r="20" spans="1:3" s="499" customFormat="1">
      <c r="A20" s="506" t="s">
        <v>706</v>
      </c>
      <c r="B20" s="513" t="s">
        <v>677</v>
      </c>
      <c r="C20" s="512">
        <f>'B03'!C12</f>
        <v>0</v>
      </c>
    </row>
    <row r="21" spans="1:3" s="499" customFormat="1">
      <c r="A21" s="510" t="s">
        <v>707</v>
      </c>
      <c r="B21" s="513" t="s">
        <v>708</v>
      </c>
      <c r="C21" s="512">
        <f>'B03'!C28</f>
        <v>0</v>
      </c>
    </row>
    <row r="22" spans="1:3" s="499" customFormat="1">
      <c r="A22" s="510" t="s">
        <v>709</v>
      </c>
      <c r="B22" s="511" t="s">
        <v>20</v>
      </c>
      <c r="C22" s="512">
        <f>'B03'!C29</f>
        <v>0</v>
      </c>
    </row>
    <row r="23" spans="1:3" s="499" customFormat="1">
      <c r="A23" s="510" t="s">
        <v>710</v>
      </c>
      <c r="B23" s="511" t="s">
        <v>21</v>
      </c>
      <c r="C23" s="512">
        <f>'B03'!C30</f>
        <v>0</v>
      </c>
    </row>
    <row r="24" spans="1:3" s="499" customFormat="1">
      <c r="A24" s="510" t="s">
        <v>711</v>
      </c>
      <c r="B24" s="511" t="s">
        <v>677</v>
      </c>
      <c r="C24" s="512">
        <f>'B03'!T12</f>
        <v>0</v>
      </c>
    </row>
    <row r="25" spans="1:3" s="509" customFormat="1" ht="19.5">
      <c r="A25" s="506" t="s">
        <v>712</v>
      </c>
      <c r="B25" s="514" t="s">
        <v>713</v>
      </c>
      <c r="C25" s="516">
        <f>'B04'!C7</f>
        <v>0</v>
      </c>
    </row>
    <row r="26" spans="1:3" s="499" customFormat="1">
      <c r="A26" s="510" t="s">
        <v>714</v>
      </c>
      <c r="B26" s="513" t="s">
        <v>715</v>
      </c>
      <c r="C26" s="512">
        <f>'B04'!C20</f>
        <v>0</v>
      </c>
    </row>
    <row r="27" spans="1:3" s="499" customFormat="1">
      <c r="A27" s="510" t="s">
        <v>716</v>
      </c>
      <c r="B27" s="511" t="s">
        <v>20</v>
      </c>
      <c r="C27" s="512">
        <f>'B04'!C21</f>
        <v>0</v>
      </c>
    </row>
    <row r="28" spans="1:3" s="499" customFormat="1">
      <c r="A28" s="510" t="s">
        <v>717</v>
      </c>
      <c r="B28" s="511" t="s">
        <v>21</v>
      </c>
      <c r="C28" s="512">
        <f>'B04'!C22</f>
        <v>0</v>
      </c>
    </row>
    <row r="29" spans="1:3" s="499" customFormat="1">
      <c r="A29" s="503" t="s">
        <v>286</v>
      </c>
      <c r="B29" s="504" t="s">
        <v>718</v>
      </c>
      <c r="C29" s="517"/>
    </row>
    <row r="30" spans="1:3" s="509" customFormat="1" ht="19.5">
      <c r="A30" s="506" t="s">
        <v>719</v>
      </c>
      <c r="B30" s="514" t="s">
        <v>720</v>
      </c>
      <c r="C30" s="516">
        <f>'B05'!C6</f>
        <v>0</v>
      </c>
    </row>
    <row r="31" spans="1:3" s="499" customFormat="1">
      <c r="A31" s="510" t="s">
        <v>721</v>
      </c>
      <c r="B31" s="518" t="s">
        <v>677</v>
      </c>
      <c r="C31" s="512">
        <f>'B05'!C11</f>
        <v>0</v>
      </c>
    </row>
    <row r="32" spans="1:3" s="499" customFormat="1">
      <c r="A32" s="510" t="s">
        <v>722</v>
      </c>
      <c r="B32" s="513" t="s">
        <v>723</v>
      </c>
      <c r="C32" s="512">
        <f>'B05'!U6</f>
        <v>0</v>
      </c>
    </row>
    <row r="33" spans="1:3" s="499" customFormat="1">
      <c r="A33" s="510" t="s">
        <v>724</v>
      </c>
      <c r="B33" s="513" t="s">
        <v>725</v>
      </c>
      <c r="C33" s="512">
        <f>'B05'!V6</f>
        <v>0</v>
      </c>
    </row>
    <row r="34" spans="1:3" s="499" customFormat="1">
      <c r="A34" s="510" t="s">
        <v>726</v>
      </c>
      <c r="B34" s="513" t="s">
        <v>727</v>
      </c>
      <c r="C34" s="512">
        <f>'B05'!W6</f>
        <v>0</v>
      </c>
    </row>
    <row r="35" spans="1:3" s="509" customFormat="1" ht="19.5">
      <c r="A35" s="506" t="s">
        <v>728</v>
      </c>
      <c r="B35" s="514" t="s">
        <v>729</v>
      </c>
      <c r="C35" s="516">
        <f>'B06'!C17</f>
        <v>0</v>
      </c>
    </row>
    <row r="36" spans="1:3" s="499" customFormat="1">
      <c r="A36" s="510" t="s">
        <v>730</v>
      </c>
      <c r="B36" s="513" t="s">
        <v>723</v>
      </c>
      <c r="C36" s="512">
        <f>'B06'!V17</f>
        <v>0</v>
      </c>
    </row>
    <row r="37" spans="1:3" s="499" customFormat="1">
      <c r="A37" s="510" t="s">
        <v>731</v>
      </c>
      <c r="B37" s="513" t="s">
        <v>725</v>
      </c>
      <c r="C37" s="512">
        <f>'B06'!W17</f>
        <v>0</v>
      </c>
    </row>
    <row r="38" spans="1:3" s="499" customFormat="1">
      <c r="A38" s="510" t="s">
        <v>732</v>
      </c>
      <c r="B38" s="513" t="s">
        <v>727</v>
      </c>
      <c r="C38" s="512">
        <f>'B06'!X17</f>
        <v>0</v>
      </c>
    </row>
    <row r="39" spans="1:3" s="499" customFormat="1">
      <c r="A39" s="503" t="s">
        <v>287</v>
      </c>
      <c r="B39" s="504" t="s">
        <v>733</v>
      </c>
      <c r="C39" s="517"/>
    </row>
    <row r="40" spans="1:3" s="509" customFormat="1" ht="19.5">
      <c r="A40" s="506" t="s">
        <v>734</v>
      </c>
      <c r="B40" s="514" t="s">
        <v>735</v>
      </c>
      <c r="C40" s="508">
        <f>SUM(C42:C45)</f>
        <v>0</v>
      </c>
    </row>
    <row r="41" spans="1:3" s="519" customFormat="1">
      <c r="A41" s="510" t="s">
        <v>736</v>
      </c>
      <c r="B41" s="518" t="s">
        <v>677</v>
      </c>
      <c r="C41" s="512">
        <f>'B07'!C12</f>
        <v>0</v>
      </c>
    </row>
    <row r="42" spans="1:3" s="499" customFormat="1">
      <c r="A42" s="510" t="s">
        <v>737</v>
      </c>
      <c r="B42" s="518" t="s">
        <v>738</v>
      </c>
      <c r="C42" s="512">
        <f>'B07'!D7</f>
        <v>0</v>
      </c>
    </row>
    <row r="43" spans="1:3" s="499" customFormat="1">
      <c r="A43" s="510" t="s">
        <v>739</v>
      </c>
      <c r="B43" s="518" t="s">
        <v>740</v>
      </c>
      <c r="C43" s="512">
        <f>'B07'!E7</f>
        <v>0</v>
      </c>
    </row>
    <row r="44" spans="1:3" s="499" customFormat="1">
      <c r="A44" s="510" t="s">
        <v>741</v>
      </c>
      <c r="B44" s="518" t="s">
        <v>742</v>
      </c>
      <c r="C44" s="512">
        <f>'B07'!F7</f>
        <v>0</v>
      </c>
    </row>
    <row r="45" spans="1:3" s="499" customFormat="1">
      <c r="A45" s="510" t="s">
        <v>743</v>
      </c>
      <c r="B45" s="518" t="s">
        <v>744</v>
      </c>
      <c r="C45" s="512">
        <f>'B07'!G7</f>
        <v>0</v>
      </c>
    </row>
    <row r="46" spans="1:3" s="509" customFormat="1" ht="19.5">
      <c r="A46" s="506" t="s">
        <v>745</v>
      </c>
      <c r="B46" s="514" t="s">
        <v>670</v>
      </c>
      <c r="C46" s="508">
        <f>SUM(C47:C51)</f>
        <v>0</v>
      </c>
    </row>
    <row r="47" spans="1:3" s="499" customFormat="1">
      <c r="A47" s="510" t="s">
        <v>746</v>
      </c>
      <c r="B47" s="513" t="s">
        <v>77</v>
      </c>
      <c r="C47" s="512">
        <f>'B07'!H7</f>
        <v>0</v>
      </c>
    </row>
    <row r="48" spans="1:3" s="499" customFormat="1">
      <c r="A48" s="510" t="s">
        <v>747</v>
      </c>
      <c r="B48" s="513" t="s">
        <v>438</v>
      </c>
      <c r="C48" s="512">
        <f>'B07'!I7</f>
        <v>0</v>
      </c>
    </row>
    <row r="49" spans="1:3" s="499" customFormat="1">
      <c r="A49" s="510" t="s">
        <v>748</v>
      </c>
      <c r="B49" s="513" t="s">
        <v>511</v>
      </c>
      <c r="C49" s="512">
        <f>'B07'!J7</f>
        <v>0</v>
      </c>
    </row>
    <row r="50" spans="1:3" s="499" customFormat="1">
      <c r="A50" s="510" t="s">
        <v>749</v>
      </c>
      <c r="B50" s="513" t="s">
        <v>80</v>
      </c>
      <c r="C50" s="512">
        <f>'B07'!Y7</f>
        <v>0</v>
      </c>
    </row>
    <row r="51" spans="1:3" s="499" customFormat="1">
      <c r="A51" s="510" t="s">
        <v>750</v>
      </c>
      <c r="B51" s="513" t="s">
        <v>81</v>
      </c>
      <c r="C51" s="512">
        <f>'B07'!AB7</f>
        <v>0</v>
      </c>
    </row>
    <row r="52" spans="1:3" s="509" customFormat="1" ht="19.5">
      <c r="A52" s="506" t="s">
        <v>751</v>
      </c>
      <c r="B52" s="514" t="s">
        <v>752</v>
      </c>
      <c r="C52" s="508">
        <f>SUM(C53:C55)</f>
        <v>0</v>
      </c>
    </row>
    <row r="53" spans="1:3" s="499" customFormat="1">
      <c r="A53" s="510" t="s">
        <v>753</v>
      </c>
      <c r="B53" s="518" t="s">
        <v>738</v>
      </c>
      <c r="C53" s="512">
        <f>'B08'!D6</f>
        <v>0</v>
      </c>
    </row>
    <row r="54" spans="1:3" s="499" customFormat="1">
      <c r="A54" s="510" t="s">
        <v>754</v>
      </c>
      <c r="B54" s="518" t="s">
        <v>755</v>
      </c>
      <c r="C54" s="512">
        <f>'B08'!E6</f>
        <v>0</v>
      </c>
    </row>
    <row r="55" spans="1:3" s="499" customFormat="1">
      <c r="A55" s="510" t="s">
        <v>756</v>
      </c>
      <c r="B55" s="518" t="s">
        <v>757</v>
      </c>
      <c r="C55" s="512">
        <f>'B08'!F6</f>
        <v>0</v>
      </c>
    </row>
    <row r="56" spans="1:3" s="499" customFormat="1">
      <c r="A56" s="503" t="s">
        <v>288</v>
      </c>
      <c r="B56" s="535" t="s">
        <v>461</v>
      </c>
      <c r="C56" s="517"/>
    </row>
    <row r="57" spans="1:3" s="509" customFormat="1" ht="19.5">
      <c r="A57" s="506" t="s">
        <v>758</v>
      </c>
      <c r="B57" s="514" t="s">
        <v>759</v>
      </c>
      <c r="C57" s="520"/>
    </row>
    <row r="58" spans="1:3" s="499" customFormat="1">
      <c r="A58" s="510" t="s">
        <v>760</v>
      </c>
      <c r="B58" s="518" t="s">
        <v>676</v>
      </c>
      <c r="C58" s="512"/>
    </row>
    <row r="59" spans="1:3" s="499" customFormat="1">
      <c r="A59" s="510" t="s">
        <v>761</v>
      </c>
      <c r="B59" s="518" t="s">
        <v>675</v>
      </c>
      <c r="C59" s="512"/>
    </row>
    <row r="60" spans="1:3" s="499" customFormat="1">
      <c r="A60" s="510" t="s">
        <v>762</v>
      </c>
      <c r="B60" s="518" t="s">
        <v>674</v>
      </c>
      <c r="C60" s="512"/>
    </row>
    <row r="61" spans="1:3" s="499" customFormat="1">
      <c r="A61" s="510" t="s">
        <v>763</v>
      </c>
      <c r="B61" s="518" t="s">
        <v>673</v>
      </c>
      <c r="C61" s="512"/>
    </row>
    <row r="62" spans="1:3" s="499" customFormat="1">
      <c r="A62" s="510" t="s">
        <v>764</v>
      </c>
      <c r="B62" s="518" t="s">
        <v>672</v>
      </c>
      <c r="C62" s="512"/>
    </row>
    <row r="63" spans="1:3" s="499" customFormat="1">
      <c r="A63" s="510" t="s">
        <v>765</v>
      </c>
      <c r="B63" s="518" t="s">
        <v>671</v>
      </c>
      <c r="C63" s="512"/>
    </row>
    <row r="64" spans="1:3" s="509" customFormat="1" ht="19.5">
      <c r="A64" s="506" t="s">
        <v>766</v>
      </c>
      <c r="B64" s="514" t="s">
        <v>767</v>
      </c>
      <c r="C64" s="520"/>
    </row>
    <row r="65" spans="1:3" s="499" customFormat="1">
      <c r="A65" s="510" t="s">
        <v>768</v>
      </c>
      <c r="B65" s="518" t="s">
        <v>676</v>
      </c>
      <c r="C65" s="512"/>
    </row>
    <row r="66" spans="1:3" s="499" customFormat="1">
      <c r="A66" s="510" t="s">
        <v>769</v>
      </c>
      <c r="B66" s="518" t="s">
        <v>675</v>
      </c>
      <c r="C66" s="512"/>
    </row>
    <row r="67" spans="1:3" s="499" customFormat="1">
      <c r="A67" s="510" t="s">
        <v>770</v>
      </c>
      <c r="B67" s="518" t="s">
        <v>674</v>
      </c>
      <c r="C67" s="512"/>
    </row>
    <row r="68" spans="1:3" s="499" customFormat="1">
      <c r="A68" s="510" t="s">
        <v>771</v>
      </c>
      <c r="B68" s="518" t="s">
        <v>673</v>
      </c>
      <c r="C68" s="512"/>
    </row>
    <row r="69" spans="1:3" s="499" customFormat="1">
      <c r="A69" s="510" t="s">
        <v>772</v>
      </c>
      <c r="B69" s="518" t="s">
        <v>672</v>
      </c>
      <c r="C69" s="512"/>
    </row>
    <row r="70" spans="1:3" s="499" customFormat="1">
      <c r="A70" s="510" t="s">
        <v>773</v>
      </c>
      <c r="B70" s="518" t="s">
        <v>671</v>
      </c>
      <c r="C70" s="512"/>
    </row>
    <row r="71" spans="1:3" s="499" customFormat="1">
      <c r="A71" s="503" t="s">
        <v>289</v>
      </c>
      <c r="B71" s="504" t="s">
        <v>774</v>
      </c>
      <c r="C71" s="517"/>
    </row>
    <row r="72" spans="1:3" s="509" customFormat="1" ht="19.5">
      <c r="A72" s="506" t="s">
        <v>775</v>
      </c>
      <c r="B72" s="514" t="s">
        <v>776</v>
      </c>
      <c r="C72" s="520">
        <f>'B09'!C7</f>
        <v>0</v>
      </c>
    </row>
    <row r="73" spans="1:3" s="499" customFormat="1">
      <c r="A73" s="510" t="s">
        <v>777</v>
      </c>
      <c r="B73" s="513" t="s">
        <v>778</v>
      </c>
      <c r="C73" s="512">
        <f>'B09'!O7</f>
        <v>0</v>
      </c>
    </row>
    <row r="74" spans="1:3" s="499" customFormat="1">
      <c r="A74" s="510" t="s">
        <v>779</v>
      </c>
      <c r="B74" s="513" t="s">
        <v>665</v>
      </c>
      <c r="C74" s="512">
        <f>'B09'!P7</f>
        <v>0</v>
      </c>
    </row>
    <row r="75" spans="1:3" s="499" customFormat="1">
      <c r="A75" s="510" t="s">
        <v>780</v>
      </c>
      <c r="B75" s="513" t="s">
        <v>664</v>
      </c>
      <c r="C75" s="512">
        <f>'B09'!Q7</f>
        <v>0</v>
      </c>
    </row>
    <row r="76" spans="1:3" s="499" customFormat="1">
      <c r="A76" s="510" t="s">
        <v>781</v>
      </c>
      <c r="B76" s="513" t="s">
        <v>663</v>
      </c>
      <c r="C76" s="512">
        <f>'B09'!R7</f>
        <v>0</v>
      </c>
    </row>
    <row r="77" spans="1:3" s="499" customFormat="1">
      <c r="A77" s="521" t="s">
        <v>782</v>
      </c>
      <c r="B77" s="513" t="s">
        <v>662</v>
      </c>
      <c r="C77" s="512">
        <f>'B09'!S7</f>
        <v>0</v>
      </c>
    </row>
    <row r="78" spans="1:3" s="509" customFormat="1" ht="19.5">
      <c r="A78" s="506" t="s">
        <v>783</v>
      </c>
      <c r="B78" s="514" t="s">
        <v>784</v>
      </c>
      <c r="C78" s="520">
        <f>'B10'!C7</f>
        <v>0</v>
      </c>
    </row>
    <row r="79" spans="1:3" s="499" customFormat="1">
      <c r="A79" s="510" t="s">
        <v>785</v>
      </c>
      <c r="B79" s="513" t="s">
        <v>778</v>
      </c>
      <c r="C79" s="512">
        <f>'B10'!Q7</f>
        <v>0</v>
      </c>
    </row>
    <row r="80" spans="1:3" s="499" customFormat="1">
      <c r="A80" s="510" t="s">
        <v>786</v>
      </c>
      <c r="B80" s="513" t="s">
        <v>665</v>
      </c>
      <c r="C80" s="512">
        <f>'B10'!R7</f>
        <v>0</v>
      </c>
    </row>
    <row r="81" spans="1:3" s="499" customFormat="1">
      <c r="A81" s="510" t="s">
        <v>787</v>
      </c>
      <c r="B81" s="513" t="s">
        <v>664</v>
      </c>
      <c r="C81" s="512">
        <f>'B10'!S7</f>
        <v>0</v>
      </c>
    </row>
    <row r="82" spans="1:3" s="499" customFormat="1">
      <c r="A82" s="510" t="s">
        <v>788</v>
      </c>
      <c r="B82" s="513" t="s">
        <v>663</v>
      </c>
      <c r="C82" s="512">
        <f>'B10'!T7</f>
        <v>0</v>
      </c>
    </row>
    <row r="83" spans="1:3" s="499" customFormat="1">
      <c r="A83" s="510" t="s">
        <v>789</v>
      </c>
      <c r="B83" s="513" t="s">
        <v>662</v>
      </c>
      <c r="C83" s="512">
        <f>'B10'!U7</f>
        <v>0</v>
      </c>
    </row>
    <row r="84" spans="1:3" s="499" customFormat="1">
      <c r="A84" s="503" t="s">
        <v>27</v>
      </c>
      <c r="B84" s="504" t="s">
        <v>790</v>
      </c>
      <c r="C84" s="517"/>
    </row>
    <row r="85" spans="1:3" s="499" customFormat="1">
      <c r="A85" s="503" t="s">
        <v>290</v>
      </c>
      <c r="B85" s="504" t="s">
        <v>669</v>
      </c>
      <c r="C85" s="517"/>
    </row>
    <row r="86" spans="1:3" s="509" customFormat="1" ht="19.5">
      <c r="A86" s="506" t="s">
        <v>791</v>
      </c>
      <c r="B86" s="514" t="s">
        <v>687</v>
      </c>
      <c r="C86" s="520">
        <f>'B11'!C7</f>
        <v>0</v>
      </c>
    </row>
    <row r="87" spans="1:3" s="499" customFormat="1">
      <c r="A87" s="510" t="s">
        <v>792</v>
      </c>
      <c r="B87" s="513" t="s">
        <v>677</v>
      </c>
      <c r="C87" s="512">
        <f>'B11'!C12</f>
        <v>0</v>
      </c>
    </row>
    <row r="88" spans="1:3" s="499" customFormat="1">
      <c r="A88" s="510" t="s">
        <v>793</v>
      </c>
      <c r="B88" s="513" t="s">
        <v>658</v>
      </c>
      <c r="C88" s="512">
        <f>'B11'!C28</f>
        <v>0</v>
      </c>
    </row>
    <row r="89" spans="1:3" s="499" customFormat="1">
      <c r="A89" s="510" t="s">
        <v>794</v>
      </c>
      <c r="B89" s="511" t="s">
        <v>795</v>
      </c>
      <c r="C89" s="512">
        <f>'B11'!C29</f>
        <v>0</v>
      </c>
    </row>
    <row r="90" spans="1:3" s="499" customFormat="1">
      <c r="A90" s="510" t="s">
        <v>796</v>
      </c>
      <c r="B90" s="511" t="s">
        <v>21</v>
      </c>
      <c r="C90" s="512">
        <f>'B11'!C30</f>
        <v>0</v>
      </c>
    </row>
    <row r="91" spans="1:3" s="499" customFormat="1">
      <c r="A91" s="510" t="s">
        <v>797</v>
      </c>
      <c r="B91" s="511" t="s">
        <v>677</v>
      </c>
      <c r="C91" s="512">
        <f>'B11'!S12</f>
        <v>0</v>
      </c>
    </row>
    <row r="92" spans="1:3" s="509" customFormat="1" ht="19.5">
      <c r="A92" s="506" t="s">
        <v>798</v>
      </c>
      <c r="B92" s="514" t="s">
        <v>713</v>
      </c>
      <c r="C92" s="520">
        <f>'B12'!C7</f>
        <v>0</v>
      </c>
    </row>
    <row r="93" spans="1:3" s="499" customFormat="1">
      <c r="A93" s="510" t="s">
        <v>799</v>
      </c>
      <c r="B93" s="518" t="s">
        <v>658</v>
      </c>
      <c r="C93" s="512">
        <f>'B12'!C20</f>
        <v>0</v>
      </c>
    </row>
    <row r="94" spans="1:3" s="499" customFormat="1">
      <c r="A94" s="510" t="s">
        <v>800</v>
      </c>
      <c r="B94" s="518" t="s">
        <v>679</v>
      </c>
      <c r="C94" s="512">
        <f>'B12'!C21</f>
        <v>0</v>
      </c>
    </row>
    <row r="95" spans="1:3" s="499" customFormat="1">
      <c r="A95" s="510" t="s">
        <v>801</v>
      </c>
      <c r="B95" s="518" t="s">
        <v>678</v>
      </c>
      <c r="C95" s="512">
        <f>'B12'!C22</f>
        <v>0</v>
      </c>
    </row>
    <row r="96" spans="1:3" s="499" customFormat="1">
      <c r="A96" s="503" t="s">
        <v>291</v>
      </c>
      <c r="B96" s="504" t="s">
        <v>802</v>
      </c>
      <c r="C96" s="520">
        <f>'B13'!C15</f>
        <v>0</v>
      </c>
    </row>
    <row r="97" spans="1:3" s="499" customFormat="1" ht="22.5" customHeight="1">
      <c r="A97" s="521" t="s">
        <v>803</v>
      </c>
      <c r="B97" s="513" t="s">
        <v>804</v>
      </c>
      <c r="C97" s="512">
        <f>'B13'!H15</f>
        <v>0</v>
      </c>
    </row>
    <row r="98" spans="1:3" s="499" customFormat="1" ht="24.75" customHeight="1">
      <c r="A98" s="521" t="s">
        <v>805</v>
      </c>
      <c r="B98" s="513" t="s">
        <v>507</v>
      </c>
      <c r="C98" s="512">
        <f>'B13'!I15</f>
        <v>0</v>
      </c>
    </row>
    <row r="99" spans="1:3" s="499" customFormat="1">
      <c r="A99" s="521" t="s">
        <v>806</v>
      </c>
      <c r="B99" s="513" t="s">
        <v>807</v>
      </c>
      <c r="C99" s="512">
        <f>'B13'!J15</f>
        <v>0</v>
      </c>
    </row>
    <row r="100" spans="1:3" s="499" customFormat="1">
      <c r="A100" s="521" t="s">
        <v>808</v>
      </c>
      <c r="B100" s="513" t="s">
        <v>509</v>
      </c>
      <c r="C100" s="512">
        <f>'B13'!K15</f>
        <v>0</v>
      </c>
    </row>
    <row r="101" spans="1:3" s="499" customFormat="1">
      <c r="A101" s="521" t="s">
        <v>809</v>
      </c>
      <c r="B101" s="513" t="s">
        <v>510</v>
      </c>
      <c r="C101" s="512">
        <f>'B13'!L15</f>
        <v>0</v>
      </c>
    </row>
    <row r="102" spans="1:3" s="499" customFormat="1">
      <c r="A102" s="521" t="s">
        <v>810</v>
      </c>
      <c r="B102" s="513" t="s">
        <v>526</v>
      </c>
      <c r="C102" s="512">
        <f>'B13'!M15</f>
        <v>0</v>
      </c>
    </row>
    <row r="103" spans="1:3" s="499" customFormat="1">
      <c r="A103" s="521" t="s">
        <v>811</v>
      </c>
      <c r="B103" s="513" t="s">
        <v>812</v>
      </c>
      <c r="C103" s="512">
        <f>'B13'!N15</f>
        <v>0</v>
      </c>
    </row>
    <row r="104" spans="1:3" s="499" customFormat="1">
      <c r="A104" s="521" t="s">
        <v>813</v>
      </c>
      <c r="B104" s="513" t="s">
        <v>528</v>
      </c>
      <c r="C104" s="512">
        <f>'B13'!O15</f>
        <v>0</v>
      </c>
    </row>
    <row r="105" spans="1:3" s="499" customFormat="1">
      <c r="A105" s="521" t="s">
        <v>814</v>
      </c>
      <c r="B105" s="513" t="s">
        <v>529</v>
      </c>
      <c r="C105" s="512">
        <f>'B13'!P15</f>
        <v>0</v>
      </c>
    </row>
    <row r="106" spans="1:3" s="499" customFormat="1">
      <c r="A106" s="503" t="s">
        <v>292</v>
      </c>
      <c r="B106" s="504" t="s">
        <v>815</v>
      </c>
      <c r="C106" s="522">
        <f>'B14'!C14</f>
        <v>0</v>
      </c>
    </row>
    <row r="107" spans="1:3" s="499" customFormat="1">
      <c r="A107" s="503" t="s">
        <v>816</v>
      </c>
      <c r="B107" s="514" t="s">
        <v>817</v>
      </c>
      <c r="C107" s="522">
        <f>'B14'!H14</f>
        <v>0</v>
      </c>
    </row>
    <row r="108" spans="1:3" s="499" customFormat="1">
      <c r="A108" s="503" t="s">
        <v>818</v>
      </c>
      <c r="B108" s="514" t="s">
        <v>819</v>
      </c>
      <c r="C108" s="522">
        <f>'B14'!N14</f>
        <v>0</v>
      </c>
    </row>
    <row r="109" spans="1:3" s="499" customFormat="1">
      <c r="A109" s="521" t="s">
        <v>820</v>
      </c>
      <c r="B109" s="513" t="s">
        <v>821</v>
      </c>
      <c r="C109" s="512">
        <f>'B14'!P14</f>
        <v>0</v>
      </c>
    </row>
    <row r="110" spans="1:3" s="499" customFormat="1">
      <c r="A110" s="521" t="s">
        <v>822</v>
      </c>
      <c r="B110" s="513" t="s">
        <v>823</v>
      </c>
      <c r="C110" s="512">
        <f>'B14'!Q14</f>
        <v>0</v>
      </c>
    </row>
    <row r="111" spans="1:3" s="499" customFormat="1">
      <c r="A111" s="521" t="s">
        <v>824</v>
      </c>
      <c r="B111" s="511" t="s">
        <v>825</v>
      </c>
      <c r="C111" s="512">
        <f>'B14'!V14</f>
        <v>0</v>
      </c>
    </row>
    <row r="112" spans="1:3" s="499" customFormat="1">
      <c r="A112" s="521" t="s">
        <v>826</v>
      </c>
      <c r="B112" s="511" t="s">
        <v>827</v>
      </c>
      <c r="C112" s="512">
        <f>'B14'!W14</f>
        <v>0</v>
      </c>
    </row>
    <row r="113" spans="1:3" s="499" customFormat="1">
      <c r="A113" s="521" t="s">
        <v>828</v>
      </c>
      <c r="B113" s="511" t="s">
        <v>829</v>
      </c>
      <c r="C113" s="512">
        <f>'B14'!X14</f>
        <v>0</v>
      </c>
    </row>
    <row r="114" spans="1:3" s="499" customFormat="1">
      <c r="A114" s="521" t="s">
        <v>830</v>
      </c>
      <c r="B114" s="511" t="s">
        <v>831</v>
      </c>
      <c r="C114" s="512">
        <f>'B14'!Y14</f>
        <v>0</v>
      </c>
    </row>
    <row r="115" spans="1:3" s="499" customFormat="1">
      <c r="A115" s="521" t="s">
        <v>832</v>
      </c>
      <c r="B115" s="511" t="s">
        <v>833</v>
      </c>
      <c r="C115" s="512">
        <f>'B14'!Z14</f>
        <v>0</v>
      </c>
    </row>
    <row r="116" spans="1:3" s="499" customFormat="1">
      <c r="A116" s="521" t="s">
        <v>834</v>
      </c>
      <c r="B116" s="511" t="s">
        <v>835</v>
      </c>
      <c r="C116" s="512">
        <f>'B14'!AA14</f>
        <v>0</v>
      </c>
    </row>
    <row r="117" spans="1:3" s="499" customFormat="1">
      <c r="A117" s="503" t="s">
        <v>293</v>
      </c>
      <c r="B117" s="504" t="s">
        <v>718</v>
      </c>
      <c r="C117" s="517"/>
    </row>
    <row r="118" spans="1:3" s="509" customFormat="1" ht="19.5">
      <c r="A118" s="506" t="s">
        <v>836</v>
      </c>
      <c r="B118" s="514" t="s">
        <v>720</v>
      </c>
      <c r="C118" s="516">
        <f>'B15'!C6</f>
        <v>0</v>
      </c>
    </row>
    <row r="119" spans="1:3" s="499" customFormat="1">
      <c r="A119" s="510" t="s">
        <v>837</v>
      </c>
      <c r="B119" s="513" t="s">
        <v>677</v>
      </c>
      <c r="C119" s="512">
        <f>'B15'!C11</f>
        <v>0</v>
      </c>
    </row>
    <row r="120" spans="1:3" s="499" customFormat="1">
      <c r="A120" s="510" t="s">
        <v>838</v>
      </c>
      <c r="B120" s="513" t="s">
        <v>839</v>
      </c>
      <c r="C120" s="512">
        <f>'B15'!Q6</f>
        <v>0</v>
      </c>
    </row>
    <row r="121" spans="1:3" s="499" customFormat="1">
      <c r="A121" s="510" t="s">
        <v>840</v>
      </c>
      <c r="B121" s="511" t="s">
        <v>727</v>
      </c>
      <c r="C121" s="512">
        <f>'B15'!R6</f>
        <v>0</v>
      </c>
    </row>
    <row r="122" spans="1:3" s="509" customFormat="1" ht="19.5">
      <c r="A122" s="506" t="s">
        <v>841</v>
      </c>
      <c r="B122" s="514" t="s">
        <v>729</v>
      </c>
      <c r="C122" s="516">
        <f>'B16'!C17</f>
        <v>0</v>
      </c>
    </row>
    <row r="123" spans="1:3" s="499" customFormat="1">
      <c r="A123" s="510" t="s">
        <v>842</v>
      </c>
      <c r="B123" s="513" t="s">
        <v>843</v>
      </c>
      <c r="C123" s="512">
        <f>'B16'!P17</f>
        <v>0</v>
      </c>
    </row>
    <row r="124" spans="1:3" s="499" customFormat="1">
      <c r="A124" s="510" t="s">
        <v>844</v>
      </c>
      <c r="B124" s="511" t="s">
        <v>727</v>
      </c>
      <c r="C124" s="512">
        <f>'B16'!Q17</f>
        <v>0</v>
      </c>
    </row>
    <row r="125" spans="1:3" s="499" customFormat="1">
      <c r="A125" s="503" t="s">
        <v>845</v>
      </c>
      <c r="B125" s="504" t="s">
        <v>733</v>
      </c>
      <c r="C125" s="517"/>
    </row>
    <row r="126" spans="1:3" s="509" customFormat="1" ht="19.5">
      <c r="A126" s="506" t="s">
        <v>846</v>
      </c>
      <c r="B126" s="514" t="s">
        <v>735</v>
      </c>
      <c r="C126" s="508">
        <f>SUM(C128:C131)</f>
        <v>0</v>
      </c>
    </row>
    <row r="127" spans="1:3" s="499" customFormat="1">
      <c r="A127" s="521" t="s">
        <v>847</v>
      </c>
      <c r="B127" s="513" t="s">
        <v>677</v>
      </c>
      <c r="C127" s="512">
        <f>'B17'!C12</f>
        <v>0</v>
      </c>
    </row>
    <row r="128" spans="1:3" s="499" customFormat="1">
      <c r="A128" s="510" t="s">
        <v>848</v>
      </c>
      <c r="B128" s="513" t="s">
        <v>738</v>
      </c>
      <c r="C128" s="512">
        <f>'B17'!D7</f>
        <v>0</v>
      </c>
    </row>
    <row r="129" spans="1:3" s="499" customFormat="1">
      <c r="A129" s="510" t="s">
        <v>849</v>
      </c>
      <c r="B129" s="518" t="s">
        <v>740</v>
      </c>
      <c r="C129" s="512">
        <f>'B17'!E7</f>
        <v>0</v>
      </c>
    </row>
    <row r="130" spans="1:3" s="499" customFormat="1">
      <c r="A130" s="510" t="s">
        <v>850</v>
      </c>
      <c r="B130" s="518" t="s">
        <v>742</v>
      </c>
      <c r="C130" s="512">
        <f>'B17'!F7</f>
        <v>0</v>
      </c>
    </row>
    <row r="131" spans="1:3" s="499" customFormat="1">
      <c r="A131" s="510" t="s">
        <v>851</v>
      </c>
      <c r="B131" s="518" t="s">
        <v>744</v>
      </c>
      <c r="C131" s="512">
        <f>'B17'!G7</f>
        <v>0</v>
      </c>
    </row>
    <row r="132" spans="1:3" s="509" customFormat="1" ht="19.5">
      <c r="A132" s="506" t="s">
        <v>852</v>
      </c>
      <c r="B132" s="514" t="s">
        <v>670</v>
      </c>
      <c r="C132" s="508">
        <f>SUM(C133:C136)</f>
        <v>0</v>
      </c>
    </row>
    <row r="133" spans="1:3" s="499" customFormat="1">
      <c r="A133" s="510" t="s">
        <v>853</v>
      </c>
      <c r="B133" s="513" t="s">
        <v>77</v>
      </c>
      <c r="C133" s="512">
        <f>'B17'!H7</f>
        <v>0</v>
      </c>
    </row>
    <row r="134" spans="1:3" s="499" customFormat="1">
      <c r="A134" s="510" t="s">
        <v>854</v>
      </c>
      <c r="B134" s="513" t="s">
        <v>438</v>
      </c>
      <c r="C134" s="512">
        <f>'B17'!I7</f>
        <v>0</v>
      </c>
    </row>
    <row r="135" spans="1:3" s="499" customFormat="1">
      <c r="A135" s="510" t="s">
        <v>855</v>
      </c>
      <c r="B135" s="513" t="s">
        <v>80</v>
      </c>
      <c r="C135" s="512">
        <f>'B17'!W7</f>
        <v>0</v>
      </c>
    </row>
    <row r="136" spans="1:3" s="499" customFormat="1">
      <c r="A136" s="510" t="s">
        <v>856</v>
      </c>
      <c r="B136" s="513" t="s">
        <v>81</v>
      </c>
      <c r="C136" s="512">
        <f>'B17'!Z7</f>
        <v>0</v>
      </c>
    </row>
    <row r="137" spans="1:3" s="509" customFormat="1" ht="19.5">
      <c r="A137" s="506" t="s">
        <v>857</v>
      </c>
      <c r="B137" s="514" t="s">
        <v>752</v>
      </c>
      <c r="C137" s="508">
        <f>SUM(C138:C139)</f>
        <v>0</v>
      </c>
    </row>
    <row r="138" spans="1:3" s="499" customFormat="1">
      <c r="A138" s="510" t="s">
        <v>858</v>
      </c>
      <c r="B138" s="518" t="s">
        <v>738</v>
      </c>
      <c r="C138" s="512">
        <f>'B18'!D6</f>
        <v>0</v>
      </c>
    </row>
    <row r="139" spans="1:3" s="499" customFormat="1">
      <c r="A139" s="510" t="s">
        <v>859</v>
      </c>
      <c r="B139" s="518" t="s">
        <v>755</v>
      </c>
      <c r="C139" s="512">
        <f>'B18'!E6</f>
        <v>0</v>
      </c>
    </row>
    <row r="140" spans="1:3" s="499" customFormat="1">
      <c r="A140" s="503" t="s">
        <v>294</v>
      </c>
      <c r="B140" s="504" t="s">
        <v>461</v>
      </c>
      <c r="C140" s="517"/>
    </row>
    <row r="141" spans="1:3" s="509" customFormat="1" ht="19.5">
      <c r="A141" s="506" t="s">
        <v>860</v>
      </c>
      <c r="B141" s="514" t="s">
        <v>759</v>
      </c>
      <c r="C141" s="516">
        <f>'B19'!C7</f>
        <v>0</v>
      </c>
    </row>
    <row r="142" spans="1:3" s="499" customFormat="1">
      <c r="A142" s="521" t="s">
        <v>861</v>
      </c>
      <c r="B142" s="513" t="s">
        <v>676</v>
      </c>
      <c r="C142" s="512">
        <f>'B19'!S7</f>
        <v>0</v>
      </c>
    </row>
    <row r="143" spans="1:3" s="499" customFormat="1">
      <c r="A143" s="521" t="s">
        <v>862</v>
      </c>
      <c r="B143" s="513" t="s">
        <v>214</v>
      </c>
      <c r="C143" s="512">
        <f>'B19'!T7</f>
        <v>0</v>
      </c>
    </row>
    <row r="144" spans="1:3" s="499" customFormat="1">
      <c r="A144" s="521" t="s">
        <v>863</v>
      </c>
      <c r="B144" s="513" t="s">
        <v>215</v>
      </c>
      <c r="C144" s="512">
        <f>'B19'!U7</f>
        <v>0</v>
      </c>
    </row>
    <row r="145" spans="1:3" s="499" customFormat="1">
      <c r="A145" s="521" t="s">
        <v>864</v>
      </c>
      <c r="B145" s="518" t="s">
        <v>673</v>
      </c>
      <c r="C145" s="512">
        <f>'B19'!V7</f>
        <v>0</v>
      </c>
    </row>
    <row r="146" spans="1:3" s="499" customFormat="1">
      <c r="A146" s="521" t="s">
        <v>865</v>
      </c>
      <c r="B146" s="518" t="s">
        <v>672</v>
      </c>
      <c r="C146" s="512">
        <f>'B19'!W7</f>
        <v>0</v>
      </c>
    </row>
    <row r="147" spans="1:3" s="499" customFormat="1">
      <c r="A147" s="521" t="s">
        <v>866</v>
      </c>
      <c r="B147" s="518" t="s">
        <v>671</v>
      </c>
      <c r="C147" s="512">
        <f>'B19'!X7</f>
        <v>0</v>
      </c>
    </row>
    <row r="148" spans="1:3" s="509" customFormat="1" ht="19.5">
      <c r="A148" s="506" t="s">
        <v>867</v>
      </c>
      <c r="B148" s="514" t="s">
        <v>767</v>
      </c>
      <c r="C148" s="516">
        <f>'B20'!C7</f>
        <v>0</v>
      </c>
    </row>
    <row r="149" spans="1:3" s="499" customFormat="1">
      <c r="A149" s="521" t="s">
        <v>868</v>
      </c>
      <c r="B149" s="513" t="s">
        <v>676</v>
      </c>
      <c r="C149" s="512">
        <f>'B20'!C18</f>
        <v>0</v>
      </c>
    </row>
    <row r="150" spans="1:3" s="499" customFormat="1">
      <c r="A150" s="521" t="s">
        <v>869</v>
      </c>
      <c r="B150" s="511" t="s">
        <v>214</v>
      </c>
      <c r="C150" s="512">
        <f>'B20'!C19</f>
        <v>0</v>
      </c>
    </row>
    <row r="151" spans="1:3" s="499" customFormat="1">
      <c r="A151" s="521" t="s">
        <v>870</v>
      </c>
      <c r="B151" s="511" t="s">
        <v>215</v>
      </c>
      <c r="C151" s="512">
        <f>'B20'!C20</f>
        <v>0</v>
      </c>
    </row>
    <row r="152" spans="1:3" s="499" customFormat="1">
      <c r="A152" s="521" t="s">
        <v>871</v>
      </c>
      <c r="B152" s="511" t="s">
        <v>673</v>
      </c>
      <c r="C152" s="512">
        <f>'B20'!C21</f>
        <v>0</v>
      </c>
    </row>
    <row r="153" spans="1:3" s="499" customFormat="1">
      <c r="A153" s="521" t="s">
        <v>872</v>
      </c>
      <c r="B153" s="518" t="s">
        <v>672</v>
      </c>
      <c r="C153" s="512">
        <f>'B20'!C22</f>
        <v>0</v>
      </c>
    </row>
    <row r="154" spans="1:3" s="499" customFormat="1">
      <c r="A154" s="521" t="s">
        <v>873</v>
      </c>
      <c r="B154" s="518" t="s">
        <v>671</v>
      </c>
      <c r="C154" s="512">
        <f>'B20'!C23</f>
        <v>0</v>
      </c>
    </row>
    <row r="155" spans="1:3" s="499" customFormat="1">
      <c r="A155" s="503" t="s">
        <v>874</v>
      </c>
      <c r="B155" s="504" t="s">
        <v>875</v>
      </c>
      <c r="C155" s="517"/>
    </row>
    <row r="156" spans="1:3" s="509" customFormat="1" ht="19.5">
      <c r="A156" s="506" t="s">
        <v>876</v>
      </c>
      <c r="B156" s="514" t="s">
        <v>668</v>
      </c>
      <c r="C156" s="516">
        <f>'B21'!C7</f>
        <v>0</v>
      </c>
    </row>
    <row r="157" spans="1:3" s="499" customFormat="1">
      <c r="A157" s="510" t="s">
        <v>877</v>
      </c>
      <c r="B157" s="513" t="s">
        <v>666</v>
      </c>
      <c r="C157" s="512">
        <f>'B21'!L7</f>
        <v>0</v>
      </c>
    </row>
    <row r="158" spans="1:3" s="499" customFormat="1">
      <c r="A158" s="510" t="s">
        <v>878</v>
      </c>
      <c r="B158" s="513" t="s">
        <v>665</v>
      </c>
      <c r="C158" s="512">
        <f>'B21'!M7</f>
        <v>0</v>
      </c>
    </row>
    <row r="159" spans="1:3" s="499" customFormat="1">
      <c r="A159" s="510" t="s">
        <v>879</v>
      </c>
      <c r="B159" s="511" t="s">
        <v>664</v>
      </c>
      <c r="C159" s="512">
        <f>'B21'!N7</f>
        <v>0</v>
      </c>
    </row>
    <row r="160" spans="1:3" s="499" customFormat="1">
      <c r="A160" s="510" t="s">
        <v>880</v>
      </c>
      <c r="B160" s="523" t="s">
        <v>881</v>
      </c>
      <c r="C160" s="512">
        <f>'B21'!O7</f>
        <v>0</v>
      </c>
    </row>
    <row r="161" spans="1:3" s="499" customFormat="1">
      <c r="A161" s="510" t="s">
        <v>882</v>
      </c>
      <c r="B161" s="523" t="s">
        <v>194</v>
      </c>
      <c r="C161" s="512">
        <f>'B21'!P7</f>
        <v>0</v>
      </c>
    </row>
    <row r="162" spans="1:3" s="509" customFormat="1" ht="19.5">
      <c r="A162" s="506" t="s">
        <v>883</v>
      </c>
      <c r="B162" s="536" t="s">
        <v>667</v>
      </c>
      <c r="C162" s="516"/>
    </row>
    <row r="163" spans="1:3" s="499" customFormat="1">
      <c r="A163" s="510" t="s">
        <v>884</v>
      </c>
      <c r="B163" s="513" t="s">
        <v>666</v>
      </c>
      <c r="C163" s="512"/>
    </row>
    <row r="164" spans="1:3" s="499" customFormat="1">
      <c r="A164" s="510" t="s">
        <v>885</v>
      </c>
      <c r="B164" s="513" t="s">
        <v>665</v>
      </c>
      <c r="C164" s="512"/>
    </row>
    <row r="165" spans="1:3" s="499" customFormat="1">
      <c r="A165" s="510" t="s">
        <v>886</v>
      </c>
      <c r="B165" s="511" t="s">
        <v>664</v>
      </c>
      <c r="C165" s="512"/>
    </row>
    <row r="166" spans="1:3" s="499" customFormat="1">
      <c r="A166" s="510" t="s">
        <v>887</v>
      </c>
      <c r="B166" s="523" t="s">
        <v>881</v>
      </c>
      <c r="C166" s="512"/>
    </row>
    <row r="167" spans="1:3" s="499" customFormat="1">
      <c r="A167" s="510" t="s">
        <v>888</v>
      </c>
      <c r="B167" s="523" t="s">
        <v>194</v>
      </c>
      <c r="C167" s="512"/>
    </row>
    <row r="168" spans="1:3" s="499" customFormat="1">
      <c r="A168" s="503" t="s">
        <v>889</v>
      </c>
      <c r="B168" s="504" t="s">
        <v>890</v>
      </c>
      <c r="C168" s="517"/>
    </row>
    <row r="169" spans="1:3" s="509" customFormat="1" ht="19.5">
      <c r="A169" s="506" t="s">
        <v>891</v>
      </c>
      <c r="B169" s="514" t="s">
        <v>713</v>
      </c>
      <c r="C169" s="516">
        <f>'B22'!C20</f>
        <v>0</v>
      </c>
    </row>
    <row r="170" spans="1:3" s="499" customFormat="1">
      <c r="A170" s="510" t="s">
        <v>892</v>
      </c>
      <c r="B170" s="513" t="s">
        <v>893</v>
      </c>
      <c r="C170" s="512">
        <f>'B22'!P20</f>
        <v>0</v>
      </c>
    </row>
    <row r="171" spans="1:3" s="499" customFormat="1">
      <c r="A171" s="510" t="s">
        <v>894</v>
      </c>
      <c r="B171" s="513" t="s">
        <v>895</v>
      </c>
      <c r="C171" s="512">
        <f>'B22'!AD20</f>
        <v>0</v>
      </c>
    </row>
    <row r="172" spans="1:3" s="499" customFormat="1">
      <c r="A172" s="510" t="s">
        <v>896</v>
      </c>
      <c r="B172" s="513" t="s">
        <v>897</v>
      </c>
      <c r="C172" s="512">
        <f>'B22'!AF20</f>
        <v>0</v>
      </c>
    </row>
    <row r="173" spans="1:3" s="499" customFormat="1">
      <c r="A173" s="503" t="s">
        <v>898</v>
      </c>
      <c r="B173" s="504" t="s">
        <v>899</v>
      </c>
      <c r="C173" s="517"/>
    </row>
    <row r="174" spans="1:3" s="509" customFormat="1" ht="19.5">
      <c r="A174" s="506" t="s">
        <v>900</v>
      </c>
      <c r="B174" s="514" t="s">
        <v>687</v>
      </c>
      <c r="C174" s="516">
        <f>'B23'!C15</f>
        <v>0</v>
      </c>
    </row>
    <row r="175" spans="1:3" s="499" customFormat="1">
      <c r="A175" s="510" t="s">
        <v>901</v>
      </c>
      <c r="B175" s="513" t="s">
        <v>902</v>
      </c>
      <c r="C175" s="512">
        <f>'B23'!AB15</f>
        <v>0</v>
      </c>
    </row>
    <row r="176" spans="1:3" s="509" customFormat="1" ht="19.5">
      <c r="A176" s="506" t="s">
        <v>903</v>
      </c>
      <c r="B176" s="514" t="s">
        <v>713</v>
      </c>
      <c r="C176" s="520">
        <f>'B23'!H15</f>
        <v>0</v>
      </c>
    </row>
    <row r="177" spans="1:3" s="499" customFormat="1">
      <c r="A177" s="510" t="s">
        <v>904</v>
      </c>
      <c r="B177" s="513" t="s">
        <v>905</v>
      </c>
      <c r="C177" s="512">
        <f>'B23'!N15</f>
        <v>0</v>
      </c>
    </row>
    <row r="178" spans="1:3" s="499" customFormat="1">
      <c r="A178" s="510" t="s">
        <v>906</v>
      </c>
      <c r="B178" s="513" t="s">
        <v>907</v>
      </c>
      <c r="C178" s="512">
        <f>'B23'!P15</f>
        <v>0</v>
      </c>
    </row>
    <row r="179" spans="1:3" s="499" customFormat="1">
      <c r="A179" s="503" t="s">
        <v>908</v>
      </c>
      <c r="B179" s="504" t="s">
        <v>909</v>
      </c>
      <c r="C179" s="517"/>
    </row>
    <row r="180" spans="1:3" s="509" customFormat="1" ht="19.5">
      <c r="A180" s="506" t="s">
        <v>910</v>
      </c>
      <c r="B180" s="514" t="s">
        <v>911</v>
      </c>
      <c r="C180" s="516">
        <f>'B24'!E15</f>
        <v>0</v>
      </c>
    </row>
    <row r="181" spans="1:3" s="499" customFormat="1">
      <c r="A181" s="510" t="s">
        <v>912</v>
      </c>
      <c r="B181" s="513" t="s">
        <v>913</v>
      </c>
      <c r="C181" s="524">
        <f>'B24'!Y15</f>
        <v>0</v>
      </c>
    </row>
    <row r="182" spans="1:3" s="509" customFormat="1" ht="19.5">
      <c r="A182" s="506" t="s">
        <v>914</v>
      </c>
      <c r="B182" s="514" t="s">
        <v>915</v>
      </c>
      <c r="C182" s="516">
        <f>'B24'!E16</f>
        <v>0</v>
      </c>
    </row>
    <row r="183" spans="1:3" s="499" customFormat="1">
      <c r="A183" s="510" t="s">
        <v>916</v>
      </c>
      <c r="B183" s="513" t="s">
        <v>917</v>
      </c>
      <c r="C183" s="512">
        <f>'B24'!Y16</f>
        <v>0</v>
      </c>
    </row>
    <row r="184" spans="1:3" s="499" customFormat="1">
      <c r="A184" s="503" t="s">
        <v>918</v>
      </c>
      <c r="B184" s="535" t="s">
        <v>919</v>
      </c>
      <c r="C184" s="517"/>
    </row>
    <row r="185" spans="1:3" s="499" customFormat="1">
      <c r="A185" s="506" t="s">
        <v>920</v>
      </c>
      <c r="B185" s="514" t="s">
        <v>660</v>
      </c>
      <c r="C185" s="516"/>
    </row>
    <row r="186" spans="1:3" s="499" customFormat="1">
      <c r="A186" s="506" t="s">
        <v>921</v>
      </c>
      <c r="B186" s="514" t="s">
        <v>659</v>
      </c>
      <c r="C186" s="516"/>
    </row>
    <row r="187" spans="1:3" s="499" customFormat="1">
      <c r="A187" s="510" t="s">
        <v>922</v>
      </c>
      <c r="B187" s="513" t="s">
        <v>658</v>
      </c>
      <c r="C187" s="512"/>
    </row>
    <row r="188" spans="1:3" s="499" customFormat="1">
      <c r="A188" s="510" t="s">
        <v>922</v>
      </c>
      <c r="B188" s="511" t="s">
        <v>657</v>
      </c>
      <c r="C188" s="512"/>
    </row>
    <row r="189" spans="1:3" s="499" customFormat="1">
      <c r="A189" s="525" t="s">
        <v>921</v>
      </c>
      <c r="B189" s="526" t="s">
        <v>656</v>
      </c>
      <c r="C189" s="527"/>
    </row>
  </sheetData>
  <mergeCells count="1">
    <mergeCell ref="A1:C1"/>
  </mergeCells>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22">
    <tabColor rgb="FFC00000"/>
    <pageSetUpPr fitToPage="1"/>
  </sheetPr>
  <dimension ref="A1:AE27"/>
  <sheetViews>
    <sheetView workbookViewId="0">
      <selection activeCell="M2" sqref="M2:Q2"/>
    </sheetView>
  </sheetViews>
  <sheetFormatPr defaultColWidth="5.5703125" defaultRowHeight="15.75"/>
  <cols>
    <col min="1" max="1" width="4.85546875" style="278" customWidth="1"/>
    <col min="2" max="2" width="39.42578125" style="140" customWidth="1"/>
    <col min="3" max="3" width="9.42578125" style="279" customWidth="1"/>
    <col min="4" max="4" width="6.85546875" style="140" customWidth="1"/>
    <col min="5" max="6" width="7.140625" style="140" customWidth="1"/>
    <col min="7" max="7" width="6.85546875" style="140" customWidth="1"/>
    <col min="8" max="8" width="7.85546875" style="140" customWidth="1"/>
    <col min="9" max="9" width="11.85546875" style="140" customWidth="1"/>
    <col min="10" max="10" width="5.140625" style="140" bestFit="1" customWidth="1"/>
    <col min="11" max="11" width="13" style="140" customWidth="1"/>
    <col min="12" max="12" width="11.28515625" style="140" bestFit="1" customWidth="1"/>
    <col min="13" max="14" width="7.140625" style="140" bestFit="1" customWidth="1"/>
    <col min="15" max="15" width="5.28515625" style="140" customWidth="1"/>
    <col min="16" max="16" width="5.42578125" style="140" customWidth="1"/>
    <col min="17" max="17" width="5.7109375" style="140" customWidth="1"/>
    <col min="18" max="18" width="7.85546875" style="140" customWidth="1"/>
    <col min="19" max="256" width="5.5703125" style="140"/>
    <col min="257" max="257" width="4.85546875" style="140" customWidth="1"/>
    <col min="258" max="258" width="30.85546875" style="140" customWidth="1"/>
    <col min="259" max="259" width="8.28515625" style="140" customWidth="1"/>
    <col min="260" max="262" width="6.85546875" style="140" customWidth="1"/>
    <col min="263" max="263" width="9" style="140" customWidth="1"/>
    <col min="264" max="273" width="6.85546875" style="140" customWidth="1"/>
    <col min="274" max="512" width="5.5703125" style="140"/>
    <col min="513" max="513" width="4.85546875" style="140" customWidth="1"/>
    <col min="514" max="514" width="30.85546875" style="140" customWidth="1"/>
    <col min="515" max="515" width="8.28515625" style="140" customWidth="1"/>
    <col min="516" max="518" width="6.85546875" style="140" customWidth="1"/>
    <col min="519" max="519" width="9" style="140" customWidth="1"/>
    <col min="520" max="529" width="6.85546875" style="140" customWidth="1"/>
    <col min="530" max="768" width="5.5703125" style="140"/>
    <col min="769" max="769" width="4.85546875" style="140" customWidth="1"/>
    <col min="770" max="770" width="30.85546875" style="140" customWidth="1"/>
    <col min="771" max="771" width="8.28515625" style="140" customWidth="1"/>
    <col min="772" max="774" width="6.85546875" style="140" customWidth="1"/>
    <col min="775" max="775" width="9" style="140" customWidth="1"/>
    <col min="776" max="785" width="6.85546875" style="140" customWidth="1"/>
    <col min="786" max="1024" width="5.5703125" style="140"/>
    <col min="1025" max="1025" width="4.85546875" style="140" customWidth="1"/>
    <col min="1026" max="1026" width="30.85546875" style="140" customWidth="1"/>
    <col min="1027" max="1027" width="8.28515625" style="140" customWidth="1"/>
    <col min="1028" max="1030" width="6.85546875" style="140" customWidth="1"/>
    <col min="1031" max="1031" width="9" style="140" customWidth="1"/>
    <col min="1032" max="1041" width="6.85546875" style="140" customWidth="1"/>
    <col min="1042" max="1280" width="5.5703125" style="140"/>
    <col min="1281" max="1281" width="4.85546875" style="140" customWidth="1"/>
    <col min="1282" max="1282" width="30.85546875" style="140" customWidth="1"/>
    <col min="1283" max="1283" width="8.28515625" style="140" customWidth="1"/>
    <col min="1284" max="1286" width="6.85546875" style="140" customWidth="1"/>
    <col min="1287" max="1287" width="9" style="140" customWidth="1"/>
    <col min="1288" max="1297" width="6.85546875" style="140" customWidth="1"/>
    <col min="1298" max="1536" width="5.5703125" style="140"/>
    <col min="1537" max="1537" width="4.85546875" style="140" customWidth="1"/>
    <col min="1538" max="1538" width="30.85546875" style="140" customWidth="1"/>
    <col min="1539" max="1539" width="8.28515625" style="140" customWidth="1"/>
    <col min="1540" max="1542" width="6.85546875" style="140" customWidth="1"/>
    <col min="1543" max="1543" width="9" style="140" customWidth="1"/>
    <col min="1544" max="1553" width="6.85546875" style="140" customWidth="1"/>
    <col min="1554" max="1792" width="5.5703125" style="140"/>
    <col min="1793" max="1793" width="4.85546875" style="140" customWidth="1"/>
    <col min="1794" max="1794" width="30.85546875" style="140" customWidth="1"/>
    <col min="1795" max="1795" width="8.28515625" style="140" customWidth="1"/>
    <col min="1796" max="1798" width="6.85546875" style="140" customWidth="1"/>
    <col min="1799" max="1799" width="9" style="140" customWidth="1"/>
    <col min="1800" max="1809" width="6.85546875" style="140" customWidth="1"/>
    <col min="1810" max="2048" width="5.5703125" style="140"/>
    <col min="2049" max="2049" width="4.85546875" style="140" customWidth="1"/>
    <col min="2050" max="2050" width="30.85546875" style="140" customWidth="1"/>
    <col min="2051" max="2051" width="8.28515625" style="140" customWidth="1"/>
    <col min="2052" max="2054" width="6.85546875" style="140" customWidth="1"/>
    <col min="2055" max="2055" width="9" style="140" customWidth="1"/>
    <col min="2056" max="2065" width="6.85546875" style="140" customWidth="1"/>
    <col min="2066" max="2304" width="5.5703125" style="140"/>
    <col min="2305" max="2305" width="4.85546875" style="140" customWidth="1"/>
    <col min="2306" max="2306" width="30.85546875" style="140" customWidth="1"/>
    <col min="2307" max="2307" width="8.28515625" style="140" customWidth="1"/>
    <col min="2308" max="2310" width="6.85546875" style="140" customWidth="1"/>
    <col min="2311" max="2311" width="9" style="140" customWidth="1"/>
    <col min="2312" max="2321" width="6.85546875" style="140" customWidth="1"/>
    <col min="2322" max="2560" width="5.5703125" style="140"/>
    <col min="2561" max="2561" width="4.85546875" style="140" customWidth="1"/>
    <col min="2562" max="2562" width="30.85546875" style="140" customWidth="1"/>
    <col min="2563" max="2563" width="8.28515625" style="140" customWidth="1"/>
    <col min="2564" max="2566" width="6.85546875" style="140" customWidth="1"/>
    <col min="2567" max="2567" width="9" style="140" customWidth="1"/>
    <col min="2568" max="2577" width="6.85546875" style="140" customWidth="1"/>
    <col min="2578" max="2816" width="5.5703125" style="140"/>
    <col min="2817" max="2817" width="4.85546875" style="140" customWidth="1"/>
    <col min="2818" max="2818" width="30.85546875" style="140" customWidth="1"/>
    <col min="2819" max="2819" width="8.28515625" style="140" customWidth="1"/>
    <col min="2820" max="2822" width="6.85546875" style="140" customWidth="1"/>
    <col min="2823" max="2823" width="9" style="140" customWidth="1"/>
    <col min="2824" max="2833" width="6.85546875" style="140" customWidth="1"/>
    <col min="2834" max="3072" width="5.5703125" style="140"/>
    <col min="3073" max="3073" width="4.85546875" style="140" customWidth="1"/>
    <col min="3074" max="3074" width="30.85546875" style="140" customWidth="1"/>
    <col min="3075" max="3075" width="8.28515625" style="140" customWidth="1"/>
    <col min="3076" max="3078" width="6.85546875" style="140" customWidth="1"/>
    <col min="3079" max="3079" width="9" style="140" customWidth="1"/>
    <col min="3080" max="3089" width="6.85546875" style="140" customWidth="1"/>
    <col min="3090" max="3328" width="5.5703125" style="140"/>
    <col min="3329" max="3329" width="4.85546875" style="140" customWidth="1"/>
    <col min="3330" max="3330" width="30.85546875" style="140" customWidth="1"/>
    <col min="3331" max="3331" width="8.28515625" style="140" customWidth="1"/>
    <col min="3332" max="3334" width="6.85546875" style="140" customWidth="1"/>
    <col min="3335" max="3335" width="9" style="140" customWidth="1"/>
    <col min="3336" max="3345" width="6.85546875" style="140" customWidth="1"/>
    <col min="3346" max="3584" width="5.5703125" style="140"/>
    <col min="3585" max="3585" width="4.85546875" style="140" customWidth="1"/>
    <col min="3586" max="3586" width="30.85546875" style="140" customWidth="1"/>
    <col min="3587" max="3587" width="8.28515625" style="140" customWidth="1"/>
    <col min="3588" max="3590" width="6.85546875" style="140" customWidth="1"/>
    <col min="3591" max="3591" width="9" style="140" customWidth="1"/>
    <col min="3592" max="3601" width="6.85546875" style="140" customWidth="1"/>
    <col min="3602" max="3840" width="5.5703125" style="140"/>
    <col min="3841" max="3841" width="4.85546875" style="140" customWidth="1"/>
    <col min="3842" max="3842" width="30.85546875" style="140" customWidth="1"/>
    <col min="3843" max="3843" width="8.28515625" style="140" customWidth="1"/>
    <col min="3844" max="3846" width="6.85546875" style="140" customWidth="1"/>
    <col min="3847" max="3847" width="9" style="140" customWidth="1"/>
    <col min="3848" max="3857" width="6.85546875" style="140" customWidth="1"/>
    <col min="3858" max="4096" width="5.5703125" style="140"/>
    <col min="4097" max="4097" width="4.85546875" style="140" customWidth="1"/>
    <col min="4098" max="4098" width="30.85546875" style="140" customWidth="1"/>
    <col min="4099" max="4099" width="8.28515625" style="140" customWidth="1"/>
    <col min="4100" max="4102" width="6.85546875" style="140" customWidth="1"/>
    <col min="4103" max="4103" width="9" style="140" customWidth="1"/>
    <col min="4104" max="4113" width="6.85546875" style="140" customWidth="1"/>
    <col min="4114" max="4352" width="5.5703125" style="140"/>
    <col min="4353" max="4353" width="4.85546875" style="140" customWidth="1"/>
    <col min="4354" max="4354" width="30.85546875" style="140" customWidth="1"/>
    <col min="4355" max="4355" width="8.28515625" style="140" customWidth="1"/>
    <col min="4356" max="4358" width="6.85546875" style="140" customWidth="1"/>
    <col min="4359" max="4359" width="9" style="140" customWidth="1"/>
    <col min="4360" max="4369" width="6.85546875" style="140" customWidth="1"/>
    <col min="4370" max="4608" width="5.5703125" style="140"/>
    <col min="4609" max="4609" width="4.85546875" style="140" customWidth="1"/>
    <col min="4610" max="4610" width="30.85546875" style="140" customWidth="1"/>
    <col min="4611" max="4611" width="8.28515625" style="140" customWidth="1"/>
    <col min="4612" max="4614" width="6.85546875" style="140" customWidth="1"/>
    <col min="4615" max="4615" width="9" style="140" customWidth="1"/>
    <col min="4616" max="4625" width="6.85546875" style="140" customWidth="1"/>
    <col min="4626" max="4864" width="5.5703125" style="140"/>
    <col min="4865" max="4865" width="4.85546875" style="140" customWidth="1"/>
    <col min="4866" max="4866" width="30.85546875" style="140" customWidth="1"/>
    <col min="4867" max="4867" width="8.28515625" style="140" customWidth="1"/>
    <col min="4868" max="4870" width="6.85546875" style="140" customWidth="1"/>
    <col min="4871" max="4871" width="9" style="140" customWidth="1"/>
    <col min="4872" max="4881" width="6.85546875" style="140" customWidth="1"/>
    <col min="4882" max="5120" width="5.5703125" style="140"/>
    <col min="5121" max="5121" width="4.85546875" style="140" customWidth="1"/>
    <col min="5122" max="5122" width="30.85546875" style="140" customWidth="1"/>
    <col min="5123" max="5123" width="8.28515625" style="140" customWidth="1"/>
    <col min="5124" max="5126" width="6.85546875" style="140" customWidth="1"/>
    <col min="5127" max="5127" width="9" style="140" customWidth="1"/>
    <col min="5128" max="5137" width="6.85546875" style="140" customWidth="1"/>
    <col min="5138" max="5376" width="5.5703125" style="140"/>
    <col min="5377" max="5377" width="4.85546875" style="140" customWidth="1"/>
    <col min="5378" max="5378" width="30.85546875" style="140" customWidth="1"/>
    <col min="5379" max="5379" width="8.28515625" style="140" customWidth="1"/>
    <col min="5380" max="5382" width="6.85546875" style="140" customWidth="1"/>
    <col min="5383" max="5383" width="9" style="140" customWidth="1"/>
    <col min="5384" max="5393" width="6.85546875" style="140" customWidth="1"/>
    <col min="5394" max="5632" width="5.5703125" style="140"/>
    <col min="5633" max="5633" width="4.85546875" style="140" customWidth="1"/>
    <col min="5634" max="5634" width="30.85546875" style="140" customWidth="1"/>
    <col min="5635" max="5635" width="8.28515625" style="140" customWidth="1"/>
    <col min="5636" max="5638" width="6.85546875" style="140" customWidth="1"/>
    <col min="5639" max="5639" width="9" style="140" customWidth="1"/>
    <col min="5640" max="5649" width="6.85546875" style="140" customWidth="1"/>
    <col min="5650" max="5888" width="5.5703125" style="140"/>
    <col min="5889" max="5889" width="4.85546875" style="140" customWidth="1"/>
    <col min="5890" max="5890" width="30.85546875" style="140" customWidth="1"/>
    <col min="5891" max="5891" width="8.28515625" style="140" customWidth="1"/>
    <col min="5892" max="5894" width="6.85546875" style="140" customWidth="1"/>
    <col min="5895" max="5895" width="9" style="140" customWidth="1"/>
    <col min="5896" max="5905" width="6.85546875" style="140" customWidth="1"/>
    <col min="5906" max="6144" width="5.5703125" style="140"/>
    <col min="6145" max="6145" width="4.85546875" style="140" customWidth="1"/>
    <col min="6146" max="6146" width="30.85546875" style="140" customWidth="1"/>
    <col min="6147" max="6147" width="8.28515625" style="140" customWidth="1"/>
    <col min="6148" max="6150" width="6.85546875" style="140" customWidth="1"/>
    <col min="6151" max="6151" width="9" style="140" customWidth="1"/>
    <col min="6152" max="6161" width="6.85546875" style="140" customWidth="1"/>
    <col min="6162" max="6400" width="5.5703125" style="140"/>
    <col min="6401" max="6401" width="4.85546875" style="140" customWidth="1"/>
    <col min="6402" max="6402" width="30.85546875" style="140" customWidth="1"/>
    <col min="6403" max="6403" width="8.28515625" style="140" customWidth="1"/>
    <col min="6404" max="6406" width="6.85546875" style="140" customWidth="1"/>
    <col min="6407" max="6407" width="9" style="140" customWidth="1"/>
    <col min="6408" max="6417" width="6.85546875" style="140" customWidth="1"/>
    <col min="6418" max="6656" width="5.5703125" style="140"/>
    <col min="6657" max="6657" width="4.85546875" style="140" customWidth="1"/>
    <col min="6658" max="6658" width="30.85546875" style="140" customWidth="1"/>
    <col min="6659" max="6659" width="8.28515625" style="140" customWidth="1"/>
    <col min="6660" max="6662" width="6.85546875" style="140" customWidth="1"/>
    <col min="6663" max="6663" width="9" style="140" customWidth="1"/>
    <col min="6664" max="6673" width="6.85546875" style="140" customWidth="1"/>
    <col min="6674" max="6912" width="5.5703125" style="140"/>
    <col min="6913" max="6913" width="4.85546875" style="140" customWidth="1"/>
    <col min="6914" max="6914" width="30.85546875" style="140" customWidth="1"/>
    <col min="6915" max="6915" width="8.28515625" style="140" customWidth="1"/>
    <col min="6916" max="6918" width="6.85546875" style="140" customWidth="1"/>
    <col min="6919" max="6919" width="9" style="140" customWidth="1"/>
    <col min="6920" max="6929" width="6.85546875" style="140" customWidth="1"/>
    <col min="6930" max="7168" width="5.5703125" style="140"/>
    <col min="7169" max="7169" width="4.85546875" style="140" customWidth="1"/>
    <col min="7170" max="7170" width="30.85546875" style="140" customWidth="1"/>
    <col min="7171" max="7171" width="8.28515625" style="140" customWidth="1"/>
    <col min="7172" max="7174" width="6.85546875" style="140" customWidth="1"/>
    <col min="7175" max="7175" width="9" style="140" customWidth="1"/>
    <col min="7176" max="7185" width="6.85546875" style="140" customWidth="1"/>
    <col min="7186" max="7424" width="5.5703125" style="140"/>
    <col min="7425" max="7425" width="4.85546875" style="140" customWidth="1"/>
    <col min="7426" max="7426" width="30.85546875" style="140" customWidth="1"/>
    <col min="7427" max="7427" width="8.28515625" style="140" customWidth="1"/>
    <col min="7428" max="7430" width="6.85546875" style="140" customWidth="1"/>
    <col min="7431" max="7431" width="9" style="140" customWidth="1"/>
    <col min="7432" max="7441" width="6.85546875" style="140" customWidth="1"/>
    <col min="7442" max="7680" width="5.5703125" style="140"/>
    <col min="7681" max="7681" width="4.85546875" style="140" customWidth="1"/>
    <col min="7682" max="7682" width="30.85546875" style="140" customWidth="1"/>
    <col min="7683" max="7683" width="8.28515625" style="140" customWidth="1"/>
    <col min="7684" max="7686" width="6.85546875" style="140" customWidth="1"/>
    <col min="7687" max="7687" width="9" style="140" customWidth="1"/>
    <col min="7688" max="7697" width="6.85546875" style="140" customWidth="1"/>
    <col min="7698" max="7936" width="5.5703125" style="140"/>
    <col min="7937" max="7937" width="4.85546875" style="140" customWidth="1"/>
    <col min="7938" max="7938" width="30.85546875" style="140" customWidth="1"/>
    <col min="7939" max="7939" width="8.28515625" style="140" customWidth="1"/>
    <col min="7940" max="7942" width="6.85546875" style="140" customWidth="1"/>
    <col min="7943" max="7943" width="9" style="140" customWidth="1"/>
    <col min="7944" max="7953" width="6.85546875" style="140" customWidth="1"/>
    <col min="7954" max="8192" width="5.5703125" style="140"/>
    <col min="8193" max="8193" width="4.85546875" style="140" customWidth="1"/>
    <col min="8194" max="8194" width="30.85546875" style="140" customWidth="1"/>
    <col min="8195" max="8195" width="8.28515625" style="140" customWidth="1"/>
    <col min="8196" max="8198" width="6.85546875" style="140" customWidth="1"/>
    <col min="8199" max="8199" width="9" style="140" customWidth="1"/>
    <col min="8200" max="8209" width="6.85546875" style="140" customWidth="1"/>
    <col min="8210" max="8448" width="5.5703125" style="140"/>
    <col min="8449" max="8449" width="4.85546875" style="140" customWidth="1"/>
    <col min="8450" max="8450" width="30.85546875" style="140" customWidth="1"/>
    <col min="8451" max="8451" width="8.28515625" style="140" customWidth="1"/>
    <col min="8452" max="8454" width="6.85546875" style="140" customWidth="1"/>
    <col min="8455" max="8455" width="9" style="140" customWidth="1"/>
    <col min="8456" max="8465" width="6.85546875" style="140" customWidth="1"/>
    <col min="8466" max="8704" width="5.5703125" style="140"/>
    <col min="8705" max="8705" width="4.85546875" style="140" customWidth="1"/>
    <col min="8706" max="8706" width="30.85546875" style="140" customWidth="1"/>
    <col min="8707" max="8707" width="8.28515625" style="140" customWidth="1"/>
    <col min="8708" max="8710" width="6.85546875" style="140" customWidth="1"/>
    <col min="8711" max="8711" width="9" style="140" customWidth="1"/>
    <col min="8712" max="8721" width="6.85546875" style="140" customWidth="1"/>
    <col min="8722" max="8960" width="5.5703125" style="140"/>
    <col min="8961" max="8961" width="4.85546875" style="140" customWidth="1"/>
    <col min="8962" max="8962" width="30.85546875" style="140" customWidth="1"/>
    <col min="8963" max="8963" width="8.28515625" style="140" customWidth="1"/>
    <col min="8964" max="8966" width="6.85546875" style="140" customWidth="1"/>
    <col min="8967" max="8967" width="9" style="140" customWidth="1"/>
    <col min="8968" max="8977" width="6.85546875" style="140" customWidth="1"/>
    <col min="8978" max="9216" width="5.5703125" style="140"/>
    <col min="9217" max="9217" width="4.85546875" style="140" customWidth="1"/>
    <col min="9218" max="9218" width="30.85546875" style="140" customWidth="1"/>
    <col min="9219" max="9219" width="8.28515625" style="140" customWidth="1"/>
    <col min="9220" max="9222" width="6.85546875" style="140" customWidth="1"/>
    <col min="9223" max="9223" width="9" style="140" customWidth="1"/>
    <col min="9224" max="9233" width="6.85546875" style="140" customWidth="1"/>
    <col min="9234" max="9472" width="5.5703125" style="140"/>
    <col min="9473" max="9473" width="4.85546875" style="140" customWidth="1"/>
    <col min="9474" max="9474" width="30.85546875" style="140" customWidth="1"/>
    <col min="9475" max="9475" width="8.28515625" style="140" customWidth="1"/>
    <col min="9476" max="9478" width="6.85546875" style="140" customWidth="1"/>
    <col min="9479" max="9479" width="9" style="140" customWidth="1"/>
    <col min="9480" max="9489" width="6.85546875" style="140" customWidth="1"/>
    <col min="9490" max="9728" width="5.5703125" style="140"/>
    <col min="9729" max="9729" width="4.85546875" style="140" customWidth="1"/>
    <col min="9730" max="9730" width="30.85546875" style="140" customWidth="1"/>
    <col min="9731" max="9731" width="8.28515625" style="140" customWidth="1"/>
    <col min="9732" max="9734" width="6.85546875" style="140" customWidth="1"/>
    <col min="9735" max="9735" width="9" style="140" customWidth="1"/>
    <col min="9736" max="9745" width="6.85546875" style="140" customWidth="1"/>
    <col min="9746" max="9984" width="5.5703125" style="140"/>
    <col min="9985" max="9985" width="4.85546875" style="140" customWidth="1"/>
    <col min="9986" max="9986" width="30.85546875" style="140" customWidth="1"/>
    <col min="9987" max="9987" width="8.28515625" style="140" customWidth="1"/>
    <col min="9988" max="9990" width="6.85546875" style="140" customWidth="1"/>
    <col min="9991" max="9991" width="9" style="140" customWidth="1"/>
    <col min="9992" max="10001" width="6.85546875" style="140" customWidth="1"/>
    <col min="10002" max="10240" width="5.5703125" style="140"/>
    <col min="10241" max="10241" width="4.85546875" style="140" customWidth="1"/>
    <col min="10242" max="10242" width="30.85546875" style="140" customWidth="1"/>
    <col min="10243" max="10243" width="8.28515625" style="140" customWidth="1"/>
    <col min="10244" max="10246" width="6.85546875" style="140" customWidth="1"/>
    <col min="10247" max="10247" width="9" style="140" customWidth="1"/>
    <col min="10248" max="10257" width="6.85546875" style="140" customWidth="1"/>
    <col min="10258" max="10496" width="5.5703125" style="140"/>
    <col min="10497" max="10497" width="4.85546875" style="140" customWidth="1"/>
    <col min="10498" max="10498" width="30.85546875" style="140" customWidth="1"/>
    <col min="10499" max="10499" width="8.28515625" style="140" customWidth="1"/>
    <col min="10500" max="10502" width="6.85546875" style="140" customWidth="1"/>
    <col min="10503" max="10503" width="9" style="140" customWidth="1"/>
    <col min="10504" max="10513" width="6.85546875" style="140" customWidth="1"/>
    <col min="10514" max="10752" width="5.5703125" style="140"/>
    <col min="10753" max="10753" width="4.85546875" style="140" customWidth="1"/>
    <col min="10754" max="10754" width="30.85546875" style="140" customWidth="1"/>
    <col min="10755" max="10755" width="8.28515625" style="140" customWidth="1"/>
    <col min="10756" max="10758" width="6.85546875" style="140" customWidth="1"/>
    <col min="10759" max="10759" width="9" style="140" customWidth="1"/>
    <col min="10760" max="10769" width="6.85546875" style="140" customWidth="1"/>
    <col min="10770" max="11008" width="5.5703125" style="140"/>
    <col min="11009" max="11009" width="4.85546875" style="140" customWidth="1"/>
    <col min="11010" max="11010" width="30.85546875" style="140" customWidth="1"/>
    <col min="11011" max="11011" width="8.28515625" style="140" customWidth="1"/>
    <col min="11012" max="11014" width="6.85546875" style="140" customWidth="1"/>
    <col min="11015" max="11015" width="9" style="140" customWidth="1"/>
    <col min="11016" max="11025" width="6.85546875" style="140" customWidth="1"/>
    <col min="11026" max="11264" width="5.5703125" style="140"/>
    <col min="11265" max="11265" width="4.85546875" style="140" customWidth="1"/>
    <col min="11266" max="11266" width="30.85546875" style="140" customWidth="1"/>
    <col min="11267" max="11267" width="8.28515625" style="140" customWidth="1"/>
    <col min="11268" max="11270" width="6.85546875" style="140" customWidth="1"/>
    <col min="11271" max="11271" width="9" style="140" customWidth="1"/>
    <col min="11272" max="11281" width="6.85546875" style="140" customWidth="1"/>
    <col min="11282" max="11520" width="5.5703125" style="140"/>
    <col min="11521" max="11521" width="4.85546875" style="140" customWidth="1"/>
    <col min="11522" max="11522" width="30.85546875" style="140" customWidth="1"/>
    <col min="11523" max="11523" width="8.28515625" style="140" customWidth="1"/>
    <col min="11524" max="11526" width="6.85546875" style="140" customWidth="1"/>
    <col min="11527" max="11527" width="9" style="140" customWidth="1"/>
    <col min="11528" max="11537" width="6.85546875" style="140" customWidth="1"/>
    <col min="11538" max="11776" width="5.5703125" style="140"/>
    <col min="11777" max="11777" width="4.85546875" style="140" customWidth="1"/>
    <col min="11778" max="11778" width="30.85546875" style="140" customWidth="1"/>
    <col min="11779" max="11779" width="8.28515625" style="140" customWidth="1"/>
    <col min="11780" max="11782" width="6.85546875" style="140" customWidth="1"/>
    <col min="11783" max="11783" width="9" style="140" customWidth="1"/>
    <col min="11784" max="11793" width="6.85546875" style="140" customWidth="1"/>
    <col min="11794" max="12032" width="5.5703125" style="140"/>
    <col min="12033" max="12033" width="4.85546875" style="140" customWidth="1"/>
    <col min="12034" max="12034" width="30.85546875" style="140" customWidth="1"/>
    <col min="12035" max="12035" width="8.28515625" style="140" customWidth="1"/>
    <col min="12036" max="12038" width="6.85546875" style="140" customWidth="1"/>
    <col min="12039" max="12039" width="9" style="140" customWidth="1"/>
    <col min="12040" max="12049" width="6.85546875" style="140" customWidth="1"/>
    <col min="12050" max="12288" width="5.5703125" style="140"/>
    <col min="12289" max="12289" width="4.85546875" style="140" customWidth="1"/>
    <col min="12290" max="12290" width="30.85546875" style="140" customWidth="1"/>
    <col min="12291" max="12291" width="8.28515625" style="140" customWidth="1"/>
    <col min="12292" max="12294" width="6.85546875" style="140" customWidth="1"/>
    <col min="12295" max="12295" width="9" style="140" customWidth="1"/>
    <col min="12296" max="12305" width="6.85546875" style="140" customWidth="1"/>
    <col min="12306" max="12544" width="5.5703125" style="140"/>
    <col min="12545" max="12545" width="4.85546875" style="140" customWidth="1"/>
    <col min="12546" max="12546" width="30.85546875" style="140" customWidth="1"/>
    <col min="12547" max="12547" width="8.28515625" style="140" customWidth="1"/>
    <col min="12548" max="12550" width="6.85546875" style="140" customWidth="1"/>
    <col min="12551" max="12551" width="9" style="140" customWidth="1"/>
    <col min="12552" max="12561" width="6.85546875" style="140" customWidth="1"/>
    <col min="12562" max="12800" width="5.5703125" style="140"/>
    <col min="12801" max="12801" width="4.85546875" style="140" customWidth="1"/>
    <col min="12802" max="12802" width="30.85546875" style="140" customWidth="1"/>
    <col min="12803" max="12803" width="8.28515625" style="140" customWidth="1"/>
    <col min="12804" max="12806" width="6.85546875" style="140" customWidth="1"/>
    <col min="12807" max="12807" width="9" style="140" customWidth="1"/>
    <col min="12808" max="12817" width="6.85546875" style="140" customWidth="1"/>
    <col min="12818" max="13056" width="5.5703125" style="140"/>
    <col min="13057" max="13057" width="4.85546875" style="140" customWidth="1"/>
    <col min="13058" max="13058" width="30.85546875" style="140" customWidth="1"/>
    <col min="13059" max="13059" width="8.28515625" style="140" customWidth="1"/>
    <col min="13060" max="13062" width="6.85546875" style="140" customWidth="1"/>
    <col min="13063" max="13063" width="9" style="140" customWidth="1"/>
    <col min="13064" max="13073" width="6.85546875" style="140" customWidth="1"/>
    <col min="13074" max="13312" width="5.5703125" style="140"/>
    <col min="13313" max="13313" width="4.85546875" style="140" customWidth="1"/>
    <col min="13314" max="13314" width="30.85546875" style="140" customWidth="1"/>
    <col min="13315" max="13315" width="8.28515625" style="140" customWidth="1"/>
    <col min="13316" max="13318" width="6.85546875" style="140" customWidth="1"/>
    <col min="13319" max="13319" width="9" style="140" customWidth="1"/>
    <col min="13320" max="13329" width="6.85546875" style="140" customWidth="1"/>
    <col min="13330" max="13568" width="5.5703125" style="140"/>
    <col min="13569" max="13569" width="4.85546875" style="140" customWidth="1"/>
    <col min="13570" max="13570" width="30.85546875" style="140" customWidth="1"/>
    <col min="13571" max="13571" width="8.28515625" style="140" customWidth="1"/>
    <col min="13572" max="13574" width="6.85546875" style="140" customWidth="1"/>
    <col min="13575" max="13575" width="9" style="140" customWidth="1"/>
    <col min="13576" max="13585" width="6.85546875" style="140" customWidth="1"/>
    <col min="13586" max="13824" width="5.5703125" style="140"/>
    <col min="13825" max="13825" width="4.85546875" style="140" customWidth="1"/>
    <col min="13826" max="13826" width="30.85546875" style="140" customWidth="1"/>
    <col min="13827" max="13827" width="8.28515625" style="140" customWidth="1"/>
    <col min="13828" max="13830" width="6.85546875" style="140" customWidth="1"/>
    <col min="13831" max="13831" width="9" style="140" customWidth="1"/>
    <col min="13832" max="13841" width="6.85546875" style="140" customWidth="1"/>
    <col min="13842" max="14080" width="5.5703125" style="140"/>
    <col min="14081" max="14081" width="4.85546875" style="140" customWidth="1"/>
    <col min="14082" max="14082" width="30.85546875" style="140" customWidth="1"/>
    <col min="14083" max="14083" width="8.28515625" style="140" customWidth="1"/>
    <col min="14084" max="14086" width="6.85546875" style="140" customWidth="1"/>
    <col min="14087" max="14087" width="9" style="140" customWidth="1"/>
    <col min="14088" max="14097" width="6.85546875" style="140" customWidth="1"/>
    <col min="14098" max="14336" width="5.5703125" style="140"/>
    <col min="14337" max="14337" width="4.85546875" style="140" customWidth="1"/>
    <col min="14338" max="14338" width="30.85546875" style="140" customWidth="1"/>
    <col min="14339" max="14339" width="8.28515625" style="140" customWidth="1"/>
    <col min="14340" max="14342" width="6.85546875" style="140" customWidth="1"/>
    <col min="14343" max="14343" width="9" style="140" customWidth="1"/>
    <col min="14344" max="14353" width="6.85546875" style="140" customWidth="1"/>
    <col min="14354" max="14592" width="5.5703125" style="140"/>
    <col min="14593" max="14593" width="4.85546875" style="140" customWidth="1"/>
    <col min="14594" max="14594" width="30.85546875" style="140" customWidth="1"/>
    <col min="14595" max="14595" width="8.28515625" style="140" customWidth="1"/>
    <col min="14596" max="14598" width="6.85546875" style="140" customWidth="1"/>
    <col min="14599" max="14599" width="9" style="140" customWidth="1"/>
    <col min="14600" max="14609" width="6.85546875" style="140" customWidth="1"/>
    <col min="14610" max="14848" width="5.5703125" style="140"/>
    <col min="14849" max="14849" width="4.85546875" style="140" customWidth="1"/>
    <col min="14850" max="14850" width="30.85546875" style="140" customWidth="1"/>
    <col min="14851" max="14851" width="8.28515625" style="140" customWidth="1"/>
    <col min="14852" max="14854" width="6.85546875" style="140" customWidth="1"/>
    <col min="14855" max="14855" width="9" style="140" customWidth="1"/>
    <col min="14856" max="14865" width="6.85546875" style="140" customWidth="1"/>
    <col min="14866" max="15104" width="5.5703125" style="140"/>
    <col min="15105" max="15105" width="4.85546875" style="140" customWidth="1"/>
    <col min="15106" max="15106" width="30.85546875" style="140" customWidth="1"/>
    <col min="15107" max="15107" width="8.28515625" style="140" customWidth="1"/>
    <col min="15108" max="15110" width="6.85546875" style="140" customWidth="1"/>
    <col min="15111" max="15111" width="9" style="140" customWidth="1"/>
    <col min="15112" max="15121" width="6.85546875" style="140" customWidth="1"/>
    <col min="15122" max="15360" width="5.5703125" style="140"/>
    <col min="15361" max="15361" width="4.85546875" style="140" customWidth="1"/>
    <col min="15362" max="15362" width="30.85546875" style="140" customWidth="1"/>
    <col min="15363" max="15363" width="8.28515625" style="140" customWidth="1"/>
    <col min="15364" max="15366" width="6.85546875" style="140" customWidth="1"/>
    <col min="15367" max="15367" width="9" style="140" customWidth="1"/>
    <col min="15368" max="15377" width="6.85546875" style="140" customWidth="1"/>
    <col min="15378" max="15616" width="5.5703125" style="140"/>
    <col min="15617" max="15617" width="4.85546875" style="140" customWidth="1"/>
    <col min="15618" max="15618" width="30.85546875" style="140" customWidth="1"/>
    <col min="15619" max="15619" width="8.28515625" style="140" customWidth="1"/>
    <col min="15620" max="15622" width="6.85546875" style="140" customWidth="1"/>
    <col min="15623" max="15623" width="9" style="140" customWidth="1"/>
    <col min="15624" max="15633" width="6.85546875" style="140" customWidth="1"/>
    <col min="15634" max="15872" width="5.5703125" style="140"/>
    <col min="15873" max="15873" width="4.85546875" style="140" customWidth="1"/>
    <col min="15874" max="15874" width="30.85546875" style="140" customWidth="1"/>
    <col min="15875" max="15875" width="8.28515625" style="140" customWidth="1"/>
    <col min="15876" max="15878" width="6.85546875" style="140" customWidth="1"/>
    <col min="15879" max="15879" width="9" style="140" customWidth="1"/>
    <col min="15880" max="15889" width="6.85546875" style="140" customWidth="1"/>
    <col min="15890" max="16128" width="5.5703125" style="140"/>
    <col min="16129" max="16129" width="4.85546875" style="140" customWidth="1"/>
    <col min="16130" max="16130" width="30.85546875" style="140" customWidth="1"/>
    <col min="16131" max="16131" width="8.28515625" style="140" customWidth="1"/>
    <col min="16132" max="16134" width="6.85546875" style="140" customWidth="1"/>
    <col min="16135" max="16135" width="9" style="140" customWidth="1"/>
    <col min="16136" max="16145" width="6.85546875" style="140" customWidth="1"/>
    <col min="16146" max="16384" width="5.5703125" style="140"/>
  </cols>
  <sheetData>
    <row r="1" spans="1:31" s="139" customFormat="1" ht="29.25" customHeight="1">
      <c r="A1" s="1003" t="s">
        <v>208</v>
      </c>
      <c r="B1" s="1003"/>
      <c r="C1" s="1003"/>
      <c r="D1" s="1003"/>
      <c r="E1" s="1003"/>
      <c r="F1" s="1003"/>
      <c r="G1" s="1003"/>
      <c r="H1" s="1003"/>
      <c r="I1" s="1003"/>
      <c r="J1" s="1003"/>
      <c r="K1" s="1003"/>
      <c r="L1" s="1003"/>
      <c r="M1" s="1004"/>
      <c r="N1" s="1105" t="s">
        <v>222</v>
      </c>
      <c r="O1" s="1105"/>
      <c r="P1" s="1105"/>
      <c r="Q1" s="1105"/>
      <c r="R1" s="1"/>
      <c r="T1" s="140"/>
      <c r="U1" s="140"/>
      <c r="V1" s="140"/>
    </row>
    <row r="2" spans="1:31" s="273" customFormat="1" ht="24.75" customHeight="1">
      <c r="A2" s="1064"/>
      <c r="B2" s="1064"/>
      <c r="C2" s="280"/>
      <c r="D2" s="240"/>
      <c r="E2" s="240"/>
      <c r="F2" s="240"/>
      <c r="G2" s="240"/>
      <c r="H2" s="240"/>
      <c r="I2" s="240"/>
      <c r="J2" s="240"/>
      <c r="K2" s="240"/>
      <c r="L2" s="240"/>
      <c r="M2" s="1190" t="s">
        <v>99</v>
      </c>
      <c r="N2" s="1190"/>
      <c r="O2" s="1190"/>
      <c r="P2" s="1190"/>
      <c r="Q2" s="1190"/>
      <c r="R2" s="34"/>
      <c r="Y2" s="1191"/>
      <c r="Z2" s="1191"/>
    </row>
    <row r="3" spans="1:31" s="274" customFormat="1" ht="27" customHeight="1">
      <c r="A3" s="1119" t="s">
        <v>295</v>
      </c>
      <c r="B3" s="1071" t="s">
        <v>100</v>
      </c>
      <c r="C3" s="1122" t="s">
        <v>568</v>
      </c>
      <c r="D3" s="1124" t="s">
        <v>567</v>
      </c>
      <c r="E3" s="1125"/>
      <c r="F3" s="1118" t="s">
        <v>102</v>
      </c>
      <c r="G3" s="1118"/>
      <c r="H3" s="1118"/>
      <c r="I3" s="1118" t="s">
        <v>79</v>
      </c>
      <c r="J3" s="1118"/>
      <c r="K3" s="1118"/>
      <c r="L3" s="1118"/>
      <c r="M3" s="1118"/>
      <c r="N3" s="1118"/>
      <c r="O3" s="1118"/>
      <c r="P3" s="1118"/>
      <c r="Q3" s="1118"/>
      <c r="R3" s="35"/>
      <c r="T3" s="139"/>
      <c r="U3" s="139"/>
      <c r="V3" s="139"/>
      <c r="W3" s="139"/>
      <c r="X3" s="139"/>
      <c r="Y3" s="139"/>
      <c r="Z3" s="139"/>
      <c r="AA3" s="139"/>
      <c r="AB3" s="139"/>
      <c r="AC3" s="139"/>
      <c r="AD3" s="139"/>
      <c r="AE3" s="139"/>
    </row>
    <row r="4" spans="1:31" s="141" customFormat="1" ht="140.25" customHeight="1">
      <c r="A4" s="1120"/>
      <c r="B4" s="1121"/>
      <c r="C4" s="1123"/>
      <c r="D4" s="213" t="s">
        <v>82</v>
      </c>
      <c r="E4" s="213" t="s">
        <v>83</v>
      </c>
      <c r="F4" s="213" t="s">
        <v>147</v>
      </c>
      <c r="G4" s="213" t="s">
        <v>184</v>
      </c>
      <c r="H4" s="213" t="s">
        <v>176</v>
      </c>
      <c r="I4" s="212" t="s">
        <v>569</v>
      </c>
      <c r="J4" s="212" t="s">
        <v>126</v>
      </c>
      <c r="K4" s="212" t="s">
        <v>429</v>
      </c>
      <c r="L4" s="212" t="s">
        <v>447</v>
      </c>
      <c r="M4" s="212" t="s">
        <v>444</v>
      </c>
      <c r="N4" s="212" t="s">
        <v>431</v>
      </c>
      <c r="O4" s="212" t="s">
        <v>50</v>
      </c>
      <c r="P4" s="212" t="s">
        <v>49</v>
      </c>
      <c r="Q4" s="212" t="s">
        <v>15</v>
      </c>
      <c r="R4" s="25"/>
    </row>
    <row r="5" spans="1:31" s="275" customFormat="1" ht="19.5" customHeight="1">
      <c r="A5" s="281">
        <v>1</v>
      </c>
      <c r="B5" s="281">
        <v>2</v>
      </c>
      <c r="C5" s="281">
        <v>3</v>
      </c>
      <c r="D5" s="281">
        <v>4</v>
      </c>
      <c r="E5" s="281">
        <v>5</v>
      </c>
      <c r="F5" s="281">
        <v>6</v>
      </c>
      <c r="G5" s="281">
        <v>7</v>
      </c>
      <c r="H5" s="281">
        <v>8</v>
      </c>
      <c r="I5" s="281">
        <v>9</v>
      </c>
      <c r="J5" s="281">
        <v>10</v>
      </c>
      <c r="K5" s="281">
        <v>11</v>
      </c>
      <c r="L5" s="281">
        <v>12</v>
      </c>
      <c r="M5" s="281">
        <v>13</v>
      </c>
      <c r="N5" s="281">
        <v>14</v>
      </c>
      <c r="O5" s="281">
        <v>15</v>
      </c>
      <c r="P5" s="281">
        <v>16</v>
      </c>
      <c r="Q5" s="281">
        <v>17</v>
      </c>
      <c r="R5" s="36"/>
    </row>
    <row r="6" spans="1:31" s="275" customFormat="1" ht="19.5" customHeight="1">
      <c r="A6" s="161" t="s">
        <v>22</v>
      </c>
      <c r="B6" s="282" t="s">
        <v>449</v>
      </c>
      <c r="C6" s="587">
        <f t="shared" ref="C6:N6" si="0">SUM(C7:C14)</f>
        <v>0</v>
      </c>
      <c r="D6" s="587">
        <f t="shared" si="0"/>
        <v>0</v>
      </c>
      <c r="E6" s="587">
        <f t="shared" si="0"/>
        <v>0</v>
      </c>
      <c r="F6" s="587">
        <f t="shared" si="0"/>
        <v>0</v>
      </c>
      <c r="G6" s="587">
        <f t="shared" si="0"/>
        <v>0</v>
      </c>
      <c r="H6" s="587">
        <f t="shared" si="0"/>
        <v>0</v>
      </c>
      <c r="I6" s="587">
        <f t="shared" si="0"/>
        <v>0</v>
      </c>
      <c r="J6" s="587">
        <f t="shared" si="0"/>
        <v>0</v>
      </c>
      <c r="K6" s="587">
        <f t="shared" si="0"/>
        <v>0</v>
      </c>
      <c r="L6" s="587">
        <f t="shared" si="0"/>
        <v>0</v>
      </c>
      <c r="M6" s="587">
        <f t="shared" si="0"/>
        <v>0</v>
      </c>
      <c r="N6" s="587">
        <f t="shared" si="0"/>
        <v>0</v>
      </c>
      <c r="O6" s="587">
        <f t="shared" ref="O6:Q6" si="1">SUM(O7:O14)</f>
        <v>0</v>
      </c>
      <c r="P6" s="587">
        <f t="shared" si="1"/>
        <v>0</v>
      </c>
      <c r="Q6" s="587">
        <f t="shared" si="1"/>
        <v>0</v>
      </c>
      <c r="R6" s="138" t="str">
        <f>IF(SUM(F6:H6)=C6,"Đúng","Sai")</f>
        <v>Đúng</v>
      </c>
      <c r="S6" s="138" t="str">
        <f>IF(AND(I6&lt;=C6,J6&lt;=C6,K6&lt;=C6,L6&lt;=C6,M6&lt;=C6,N6&lt;=C6,O6&lt;=C6,P6&lt;=C6,Q6&lt;=C6),"Đúng","Sai")</f>
        <v>Đúng</v>
      </c>
    </row>
    <row r="7" spans="1:31" s="276" customFormat="1" ht="25.5" customHeight="1">
      <c r="A7" s="204"/>
      <c r="B7" s="249" t="s">
        <v>107</v>
      </c>
      <c r="C7" s="622">
        <f>SUM(D7:E7)</f>
        <v>0</v>
      </c>
      <c r="D7" s="592"/>
      <c r="E7" s="592"/>
      <c r="F7" s="614"/>
      <c r="G7" s="593"/>
      <c r="H7" s="593"/>
      <c r="I7" s="592"/>
      <c r="J7" s="592"/>
      <c r="K7" s="592"/>
      <c r="L7" s="592"/>
      <c r="M7" s="592"/>
      <c r="N7" s="592"/>
      <c r="O7" s="592"/>
      <c r="P7" s="592"/>
      <c r="Q7" s="592"/>
      <c r="R7" s="138" t="str">
        <f t="shared" ref="R7:R20" si="2">IF(SUM(F7:H7)=C7,"Đúng","Sai")</f>
        <v>Đúng</v>
      </c>
      <c r="S7" s="138" t="str">
        <f t="shared" ref="S7:S20" si="3">IF(AND(I7&lt;=C7,J7&lt;=C7,K7&lt;=C7,L7&lt;=C7,M7&lt;=C7,N7&lt;=C7,O7&lt;=C7,P7&lt;=C7,Q7&lt;=C7),"Đúng","Sai")</f>
        <v>Đúng</v>
      </c>
    </row>
    <row r="8" spans="1:31" s="276" customFormat="1" ht="26.25" customHeight="1">
      <c r="A8" s="204"/>
      <c r="B8" s="249" t="s">
        <v>571</v>
      </c>
      <c r="C8" s="622">
        <f>SUM(D8:E8)</f>
        <v>0</v>
      </c>
      <c r="D8" s="592"/>
      <c r="E8" s="592"/>
      <c r="F8" s="592"/>
      <c r="G8" s="593"/>
      <c r="H8" s="593"/>
      <c r="I8" s="592"/>
      <c r="J8" s="592"/>
      <c r="K8" s="592"/>
      <c r="L8" s="592"/>
      <c r="M8" s="592"/>
      <c r="N8" s="592"/>
      <c r="O8" s="592"/>
      <c r="P8" s="592"/>
      <c r="Q8" s="592"/>
      <c r="R8" s="138" t="str">
        <f t="shared" si="2"/>
        <v>Đúng</v>
      </c>
      <c r="S8" s="138" t="str">
        <f t="shared" si="3"/>
        <v>Đúng</v>
      </c>
    </row>
    <row r="9" spans="1:31" s="276" customFormat="1" ht="28.5" customHeight="1">
      <c r="A9" s="204"/>
      <c r="B9" s="249" t="s">
        <v>570</v>
      </c>
      <c r="C9" s="622">
        <f>SUM(D9:E9)</f>
        <v>0</v>
      </c>
      <c r="D9" s="592"/>
      <c r="E9" s="592"/>
      <c r="F9" s="592"/>
      <c r="G9" s="593"/>
      <c r="H9" s="593"/>
      <c r="I9" s="592"/>
      <c r="J9" s="592"/>
      <c r="K9" s="592"/>
      <c r="L9" s="592"/>
      <c r="M9" s="592"/>
      <c r="N9" s="592"/>
      <c r="O9" s="592"/>
      <c r="P9" s="592"/>
      <c r="Q9" s="592"/>
      <c r="R9" s="138" t="str">
        <f t="shared" si="2"/>
        <v>Đúng</v>
      </c>
      <c r="S9" s="138" t="str">
        <f t="shared" si="3"/>
        <v>Đúng</v>
      </c>
    </row>
    <row r="10" spans="1:31" s="276" customFormat="1" ht="26.25" customHeight="1">
      <c r="A10" s="204"/>
      <c r="B10" s="249" t="s">
        <v>572</v>
      </c>
      <c r="C10" s="622">
        <f t="shared" ref="C10:C14" si="4">SUM(D10:E10)</f>
        <v>0</v>
      </c>
      <c r="D10" s="592"/>
      <c r="E10" s="592"/>
      <c r="F10" s="592"/>
      <c r="G10" s="614"/>
      <c r="H10" s="598"/>
      <c r="I10" s="592"/>
      <c r="J10" s="592"/>
      <c r="K10" s="592"/>
      <c r="L10" s="592"/>
      <c r="M10" s="592"/>
      <c r="N10" s="592"/>
      <c r="O10" s="592"/>
      <c r="P10" s="592"/>
      <c r="Q10" s="592"/>
      <c r="R10" s="138" t="str">
        <f t="shared" si="2"/>
        <v>Đúng</v>
      </c>
      <c r="S10" s="138" t="str">
        <f t="shared" si="3"/>
        <v>Đúng</v>
      </c>
    </row>
    <row r="11" spans="1:31" s="276" customFormat="1" ht="20.25" customHeight="1">
      <c r="A11" s="204"/>
      <c r="B11" s="249" t="s">
        <v>110</v>
      </c>
      <c r="C11" s="622">
        <f t="shared" si="4"/>
        <v>0</v>
      </c>
      <c r="D11" s="592"/>
      <c r="E11" s="592"/>
      <c r="F11" s="592"/>
      <c r="G11" s="592"/>
      <c r="H11" s="598"/>
      <c r="I11" s="592"/>
      <c r="J11" s="592"/>
      <c r="K11" s="592"/>
      <c r="L11" s="592"/>
      <c r="M11" s="592"/>
      <c r="N11" s="592"/>
      <c r="O11" s="592"/>
      <c r="P11" s="592"/>
      <c r="Q11" s="592"/>
      <c r="R11" s="138" t="str">
        <f t="shared" si="2"/>
        <v>Đúng</v>
      </c>
      <c r="S11" s="138" t="str">
        <f t="shared" si="3"/>
        <v>Đúng</v>
      </c>
    </row>
    <row r="12" spans="1:31" s="276" customFormat="1" ht="18.75" customHeight="1">
      <c r="A12" s="204"/>
      <c r="B12" s="249" t="s">
        <v>111</v>
      </c>
      <c r="C12" s="622">
        <f t="shared" si="4"/>
        <v>0</v>
      </c>
      <c r="D12" s="592"/>
      <c r="E12" s="592"/>
      <c r="F12" s="592"/>
      <c r="G12" s="592"/>
      <c r="H12" s="592"/>
      <c r="I12" s="592"/>
      <c r="J12" s="592"/>
      <c r="K12" s="592"/>
      <c r="L12" s="592"/>
      <c r="M12" s="592"/>
      <c r="N12" s="592"/>
      <c r="O12" s="592"/>
      <c r="P12" s="592"/>
      <c r="Q12" s="592"/>
      <c r="R12" s="138" t="str">
        <f t="shared" si="2"/>
        <v>Đúng</v>
      </c>
      <c r="S12" s="138" t="str">
        <f t="shared" si="3"/>
        <v>Đúng</v>
      </c>
    </row>
    <row r="13" spans="1:31" s="276" customFormat="1" ht="18" customHeight="1">
      <c r="A13" s="204"/>
      <c r="B13" s="249" t="s">
        <v>311</v>
      </c>
      <c r="C13" s="622">
        <f t="shared" si="4"/>
        <v>0</v>
      </c>
      <c r="D13" s="592"/>
      <c r="E13" s="592"/>
      <c r="F13" s="592"/>
      <c r="G13" s="592"/>
      <c r="H13" s="592"/>
      <c r="I13" s="592"/>
      <c r="J13" s="592"/>
      <c r="K13" s="592"/>
      <c r="L13" s="592"/>
      <c r="M13" s="592"/>
      <c r="N13" s="592"/>
      <c r="O13" s="592"/>
      <c r="P13" s="592"/>
      <c r="Q13" s="592"/>
      <c r="R13" s="138" t="str">
        <f t="shared" si="2"/>
        <v>Đúng</v>
      </c>
      <c r="S13" s="138" t="str">
        <f t="shared" si="3"/>
        <v>Đúng</v>
      </c>
    </row>
    <row r="14" spans="1:31" s="276" customFormat="1" ht="28.5" customHeight="1">
      <c r="A14" s="204"/>
      <c r="B14" s="254" t="s">
        <v>367</v>
      </c>
      <c r="C14" s="628">
        <f t="shared" si="4"/>
        <v>0</v>
      </c>
      <c r="D14" s="600"/>
      <c r="E14" s="600"/>
      <c r="F14" s="600"/>
      <c r="G14" s="600"/>
      <c r="H14" s="600"/>
      <c r="I14" s="600"/>
      <c r="J14" s="600"/>
      <c r="K14" s="600"/>
      <c r="L14" s="600"/>
      <c r="M14" s="600"/>
      <c r="N14" s="600"/>
      <c r="O14" s="600"/>
      <c r="P14" s="600"/>
      <c r="Q14" s="600"/>
      <c r="R14" s="138" t="str">
        <f t="shared" si="2"/>
        <v>Đúng</v>
      </c>
      <c r="S14" s="138" t="str">
        <f t="shared" si="3"/>
        <v>Đúng</v>
      </c>
    </row>
    <row r="15" spans="1:31" s="277" customFormat="1" ht="18" customHeight="1">
      <c r="A15" s="283" t="s">
        <v>27</v>
      </c>
      <c r="B15" s="282" t="s">
        <v>463</v>
      </c>
      <c r="C15" s="587">
        <f>SUM(C16:C20)</f>
        <v>0</v>
      </c>
      <c r="D15" s="587">
        <f t="shared" ref="D15:Q15" si="5">SUM(D16:D20)</f>
        <v>0</v>
      </c>
      <c r="E15" s="587">
        <f t="shared" si="5"/>
        <v>0</v>
      </c>
      <c r="F15" s="587">
        <f t="shared" si="5"/>
        <v>0</v>
      </c>
      <c r="G15" s="587">
        <f t="shared" si="5"/>
        <v>0</v>
      </c>
      <c r="H15" s="587">
        <f t="shared" si="5"/>
        <v>0</v>
      </c>
      <c r="I15" s="587">
        <f t="shared" si="5"/>
        <v>0</v>
      </c>
      <c r="J15" s="587">
        <f t="shared" si="5"/>
        <v>0</v>
      </c>
      <c r="K15" s="587">
        <f t="shared" si="5"/>
        <v>0</v>
      </c>
      <c r="L15" s="587">
        <f t="shared" si="5"/>
        <v>0</v>
      </c>
      <c r="M15" s="587">
        <f t="shared" si="5"/>
        <v>0</v>
      </c>
      <c r="N15" s="587">
        <f t="shared" si="5"/>
        <v>0</v>
      </c>
      <c r="O15" s="587">
        <f t="shared" si="5"/>
        <v>0</v>
      </c>
      <c r="P15" s="587">
        <f t="shared" si="5"/>
        <v>0</v>
      </c>
      <c r="Q15" s="587">
        <f t="shared" si="5"/>
        <v>0</v>
      </c>
      <c r="R15" s="138" t="str">
        <f t="shared" si="2"/>
        <v>Đúng</v>
      </c>
      <c r="S15" s="138" t="str">
        <f t="shared" si="3"/>
        <v>Đúng</v>
      </c>
    </row>
    <row r="16" spans="1:31" s="276" customFormat="1" ht="21.75" customHeight="1">
      <c r="A16" s="204"/>
      <c r="B16" s="263" t="s">
        <v>434</v>
      </c>
      <c r="C16" s="622">
        <f>SUM(D16:E16)</f>
        <v>0</v>
      </c>
      <c r="D16" s="592"/>
      <c r="E16" s="592"/>
      <c r="F16" s="614"/>
      <c r="G16" s="614"/>
      <c r="H16" s="614"/>
      <c r="I16" s="614"/>
      <c r="J16" s="614"/>
      <c r="K16" s="614"/>
      <c r="L16" s="614"/>
      <c r="M16" s="614"/>
      <c r="N16" s="614"/>
      <c r="O16" s="614"/>
      <c r="P16" s="614"/>
      <c r="Q16" s="614"/>
      <c r="R16" s="138" t="str">
        <f t="shared" si="2"/>
        <v>Đúng</v>
      </c>
      <c r="S16" s="138" t="str">
        <f t="shared" si="3"/>
        <v>Đúng</v>
      </c>
    </row>
    <row r="17" spans="1:19" s="276" customFormat="1" ht="20.25" customHeight="1">
      <c r="A17" s="204"/>
      <c r="B17" s="201" t="s">
        <v>461</v>
      </c>
      <c r="C17" s="622">
        <f>SUM(D17:E17)</f>
        <v>0</v>
      </c>
      <c r="D17" s="592"/>
      <c r="E17" s="592"/>
      <c r="F17" s="614"/>
      <c r="G17" s="614"/>
      <c r="H17" s="614"/>
      <c r="I17" s="614"/>
      <c r="J17" s="614"/>
      <c r="K17" s="614"/>
      <c r="L17" s="614"/>
      <c r="M17" s="614"/>
      <c r="N17" s="614"/>
      <c r="O17" s="614"/>
      <c r="P17" s="614"/>
      <c r="Q17" s="614"/>
      <c r="R17" s="138" t="str">
        <f t="shared" si="2"/>
        <v>Đúng</v>
      </c>
      <c r="S17" s="138" t="str">
        <f t="shared" si="3"/>
        <v>Đúng</v>
      </c>
    </row>
    <row r="18" spans="1:19" s="276" customFormat="1" ht="27.75" customHeight="1">
      <c r="A18" s="204"/>
      <c r="B18" s="201" t="s">
        <v>512</v>
      </c>
      <c r="C18" s="622">
        <f>SUM(D18:E18)</f>
        <v>0</v>
      </c>
      <c r="D18" s="592"/>
      <c r="E18" s="592"/>
      <c r="F18" s="614"/>
      <c r="G18" s="614"/>
      <c r="H18" s="614"/>
      <c r="I18" s="614"/>
      <c r="J18" s="614"/>
      <c r="K18" s="614"/>
      <c r="L18" s="614"/>
      <c r="M18" s="614"/>
      <c r="N18" s="614"/>
      <c r="O18" s="614"/>
      <c r="P18" s="614"/>
      <c r="Q18" s="614"/>
      <c r="R18" s="138" t="str">
        <f t="shared" si="2"/>
        <v>Đúng</v>
      </c>
      <c r="S18" s="138" t="str">
        <f t="shared" si="3"/>
        <v>Đúng</v>
      </c>
    </row>
    <row r="19" spans="1:19" s="276" customFormat="1" ht="30" customHeight="1">
      <c r="A19" s="204"/>
      <c r="B19" s="201" t="s">
        <v>513</v>
      </c>
      <c r="C19" s="622">
        <f>SUM(D19:E19)</f>
        <v>0</v>
      </c>
      <c r="D19" s="592"/>
      <c r="E19" s="592"/>
      <c r="F19" s="614"/>
      <c r="G19" s="614"/>
      <c r="H19" s="614"/>
      <c r="I19" s="614"/>
      <c r="J19" s="614"/>
      <c r="K19" s="614"/>
      <c r="L19" s="614"/>
      <c r="M19" s="614"/>
      <c r="N19" s="614"/>
      <c r="O19" s="614"/>
      <c r="P19" s="614"/>
      <c r="Q19" s="614"/>
      <c r="R19" s="138" t="str">
        <f t="shared" si="2"/>
        <v>Đúng</v>
      </c>
      <c r="S19" s="138" t="str">
        <f t="shared" si="3"/>
        <v>Đúng</v>
      </c>
    </row>
    <row r="20" spans="1:19" s="276" customFormat="1" ht="32.25" customHeight="1">
      <c r="A20" s="253"/>
      <c r="B20" s="265" t="s">
        <v>536</v>
      </c>
      <c r="C20" s="628">
        <f>SUM(D20:E20)</f>
        <v>0</v>
      </c>
      <c r="D20" s="600"/>
      <c r="E20" s="600"/>
      <c r="F20" s="600"/>
      <c r="G20" s="600"/>
      <c r="H20" s="600"/>
      <c r="I20" s="620"/>
      <c r="J20" s="620"/>
      <c r="K20" s="620"/>
      <c r="L20" s="620"/>
      <c r="M20" s="620"/>
      <c r="N20" s="620"/>
      <c r="O20" s="620"/>
      <c r="P20" s="620"/>
      <c r="Q20" s="620"/>
      <c r="R20" s="138" t="str">
        <f t="shared" si="2"/>
        <v>Đúng</v>
      </c>
      <c r="S20" s="138" t="str">
        <f t="shared" si="3"/>
        <v>Đúng</v>
      </c>
    </row>
    <row r="21" spans="1:19">
      <c r="A21" s="24"/>
      <c r="B21" s="2"/>
      <c r="C21" s="39"/>
      <c r="D21" s="2"/>
      <c r="E21" s="2"/>
      <c r="F21" s="284"/>
      <c r="G21" s="285"/>
      <c r="H21" s="285"/>
      <c r="I21" s="2"/>
      <c r="J21" s="2"/>
      <c r="K21" s="2"/>
      <c r="L21" s="2"/>
      <c r="M21" s="2"/>
      <c r="N21" s="2"/>
      <c r="O21" s="2"/>
      <c r="P21" s="2"/>
      <c r="Q21" s="2"/>
      <c r="R21" s="2"/>
    </row>
    <row r="22" spans="1:19">
      <c r="A22" s="24"/>
      <c r="B22" s="2"/>
      <c r="C22" s="138" t="str">
        <f t="shared" ref="C22:Q22" si="6">IF(C6=C15,"Đúng","Sai")</f>
        <v>Đúng</v>
      </c>
      <c r="D22" s="138" t="str">
        <f t="shared" si="6"/>
        <v>Đúng</v>
      </c>
      <c r="E22" s="138" t="str">
        <f t="shared" si="6"/>
        <v>Đúng</v>
      </c>
      <c r="F22" s="138" t="str">
        <f t="shared" si="6"/>
        <v>Đúng</v>
      </c>
      <c r="G22" s="138" t="str">
        <f t="shared" si="6"/>
        <v>Đúng</v>
      </c>
      <c r="H22" s="138" t="str">
        <f t="shared" si="6"/>
        <v>Đúng</v>
      </c>
      <c r="I22" s="138" t="str">
        <f t="shared" si="6"/>
        <v>Đúng</v>
      </c>
      <c r="J22" s="138" t="str">
        <f t="shared" si="6"/>
        <v>Đúng</v>
      </c>
      <c r="K22" s="138" t="str">
        <f t="shared" si="6"/>
        <v>Đúng</v>
      </c>
      <c r="L22" s="138" t="str">
        <f t="shared" si="6"/>
        <v>Đúng</v>
      </c>
      <c r="M22" s="138" t="str">
        <f t="shared" si="6"/>
        <v>Đúng</v>
      </c>
      <c r="N22" s="138" t="str">
        <f t="shared" si="6"/>
        <v>Đúng</v>
      </c>
      <c r="O22" s="138" t="str">
        <f t="shared" si="6"/>
        <v>Đúng</v>
      </c>
      <c r="P22" s="138" t="str">
        <f t="shared" si="6"/>
        <v>Đúng</v>
      </c>
      <c r="Q22" s="138" t="str">
        <f t="shared" si="6"/>
        <v>Đúng</v>
      </c>
      <c r="R22" s="21"/>
    </row>
    <row r="23" spans="1:19">
      <c r="A23" s="24"/>
      <c r="B23" s="2"/>
      <c r="C23" s="138"/>
      <c r="D23" s="413"/>
      <c r="E23" s="413"/>
      <c r="F23" s="138"/>
      <c r="G23" s="413"/>
      <c r="H23" s="413"/>
      <c r="I23" s="413"/>
      <c r="J23" s="413"/>
      <c r="K23" s="413"/>
      <c r="L23" s="413"/>
      <c r="M23" s="413"/>
      <c r="N23" s="413"/>
      <c r="O23" s="413"/>
      <c r="P23" s="413"/>
      <c r="Q23" s="413"/>
      <c r="R23" s="21"/>
    </row>
    <row r="24" spans="1:19">
      <c r="A24" s="24"/>
      <c r="B24" s="2"/>
      <c r="C24" s="138"/>
      <c r="D24" s="413"/>
      <c r="E24" s="413"/>
      <c r="F24" s="138"/>
      <c r="G24" s="413"/>
      <c r="H24" s="413"/>
      <c r="I24" s="413"/>
      <c r="J24" s="413"/>
      <c r="K24" s="413"/>
      <c r="L24" s="413"/>
      <c r="M24" s="413"/>
      <c r="N24" s="413"/>
      <c r="O24" s="413"/>
      <c r="P24" s="413"/>
      <c r="Q24" s="413"/>
      <c r="R24" s="21"/>
    </row>
    <row r="25" spans="1:19">
      <c r="A25" s="24"/>
      <c r="B25" s="2"/>
      <c r="C25" s="138"/>
      <c r="D25" s="35"/>
      <c r="E25" s="35"/>
      <c r="F25" s="35"/>
      <c r="G25" s="35"/>
      <c r="H25" s="35"/>
      <c r="I25" s="35"/>
      <c r="J25" s="35"/>
      <c r="K25" s="35"/>
      <c r="L25" s="35"/>
      <c r="M25" s="35"/>
      <c r="N25" s="35"/>
      <c r="O25" s="35"/>
      <c r="P25" s="35"/>
      <c r="Q25" s="35"/>
      <c r="R25" s="21"/>
    </row>
    <row r="26" spans="1:19">
      <c r="A26" s="24"/>
      <c r="B26" s="2"/>
      <c r="C26" s="138"/>
      <c r="D26" s="35"/>
      <c r="E26" s="35"/>
      <c r="F26" s="35"/>
      <c r="G26" s="35"/>
      <c r="H26" s="35"/>
      <c r="I26" s="35"/>
      <c r="J26" s="35"/>
      <c r="K26" s="35"/>
      <c r="L26" s="35"/>
      <c r="M26" s="35"/>
      <c r="N26" s="35"/>
      <c r="O26" s="35"/>
      <c r="P26" s="35"/>
      <c r="Q26" s="35"/>
      <c r="R26" s="21"/>
    </row>
    <row r="27" spans="1:19">
      <c r="C27" s="459"/>
      <c r="D27" s="460"/>
      <c r="E27" s="460"/>
      <c r="F27" s="460"/>
      <c r="G27" s="460"/>
      <c r="H27" s="460"/>
      <c r="I27" s="460"/>
      <c r="J27" s="460"/>
      <c r="K27" s="460"/>
      <c r="L27" s="460"/>
      <c r="M27" s="460"/>
      <c r="N27" s="460"/>
      <c r="O27" s="460"/>
      <c r="P27" s="460"/>
      <c r="Q27" s="460"/>
    </row>
  </sheetData>
  <sheetProtection sheet="1" formatCells="0" formatColumns="0" formatRows="0"/>
  <mergeCells count="11">
    <mergeCell ref="A1:M1"/>
    <mergeCell ref="N1:Q1"/>
    <mergeCell ref="A2:B2"/>
    <mergeCell ref="M2:Q2"/>
    <mergeCell ref="Y2:Z2"/>
    <mergeCell ref="I3:Q3"/>
    <mergeCell ref="A3:A4"/>
    <mergeCell ref="B3:B4"/>
    <mergeCell ref="C3:C4"/>
    <mergeCell ref="D3:E3"/>
    <mergeCell ref="F3:H3"/>
  </mergeCells>
  <conditionalFormatting sqref="A22:XFD26">
    <cfRule type="cellIs" dxfId="21" priority="4" operator="equal">
      <formula>"Đúng"</formula>
    </cfRule>
  </conditionalFormatting>
  <conditionalFormatting sqref="R1:R1048576">
    <cfRule type="cellIs" dxfId="20" priority="3" operator="equal">
      <formula>"Đúng"</formula>
    </cfRule>
  </conditionalFormatting>
  <conditionalFormatting sqref="S6">
    <cfRule type="cellIs" dxfId="19" priority="2" operator="equal">
      <formula>"Đúng"</formula>
    </cfRule>
  </conditionalFormatting>
  <conditionalFormatting sqref="S7:S20">
    <cfRule type="cellIs" dxfId="18" priority="1" operator="equal">
      <formula>"Đúng"</formula>
    </cfRule>
  </conditionalFormatting>
  <printOptions horizontalCentered="1"/>
  <pageMargins left="0.42" right="0.18" top="0.23622047244094491" bottom="0.23622047244094491" header="0" footer="0"/>
  <pageSetup paperSize="9" scale="89" orientation="landscape" r:id="rId1"/>
  <headerFooter alignWithMargins="0"/>
</worksheet>
</file>

<file path=xl/worksheets/sheet21.xml><?xml version="1.0" encoding="utf-8"?>
<worksheet xmlns="http://schemas.openxmlformats.org/spreadsheetml/2006/main" xmlns:r="http://schemas.openxmlformats.org/officeDocument/2006/relationships">
  <sheetPr codeName="Sheet23">
    <tabColor rgb="FFFFFF00"/>
    <pageSetUpPr fitToPage="1"/>
  </sheetPr>
  <dimension ref="A1:AB50"/>
  <sheetViews>
    <sheetView zoomScale="85" zoomScaleNormal="85" workbookViewId="0">
      <selection sqref="A1:X35"/>
    </sheetView>
  </sheetViews>
  <sheetFormatPr defaultColWidth="5.5703125" defaultRowHeight="15.75"/>
  <cols>
    <col min="1" max="1" width="4.140625" style="24" customWidth="1"/>
    <col min="2" max="2" width="25.85546875" style="2" customWidth="1"/>
    <col min="3" max="3" width="7.7109375" style="21" customWidth="1"/>
    <col min="4" max="4" width="6.28515625" style="2" customWidth="1"/>
    <col min="5" max="5" width="6.42578125" style="2" customWidth="1"/>
    <col min="6" max="6" width="6" style="2" customWidth="1"/>
    <col min="7" max="7" width="6.28515625" style="2" customWidth="1"/>
    <col min="8" max="8" width="6.5703125" style="2" customWidth="1"/>
    <col min="9" max="9" width="9" style="2" customWidth="1"/>
    <col min="10" max="10" width="6" style="2" customWidth="1"/>
    <col min="11" max="11" width="6.140625" style="2" customWidth="1"/>
    <col min="12" max="12" width="6.7109375" style="2" customWidth="1"/>
    <col min="13" max="13" width="6.42578125" style="2" customWidth="1"/>
    <col min="14" max="14" width="6" style="2" customWidth="1"/>
    <col min="15" max="15" width="5.85546875" style="2" customWidth="1"/>
    <col min="16" max="16" width="6.5703125" style="2" customWidth="1"/>
    <col min="17" max="17" width="6" style="2" customWidth="1"/>
    <col min="18" max="19" width="6.140625" style="2" customWidth="1"/>
    <col min="20" max="20" width="6.85546875" style="2" customWidth="1"/>
    <col min="21" max="22" width="6" style="2" customWidth="1"/>
    <col min="23" max="23" width="6.140625" style="2" customWidth="1"/>
    <col min="24" max="24" width="6.85546875" style="2" customWidth="1"/>
    <col min="25" max="27" width="6.42578125" style="412" customWidth="1"/>
    <col min="28" max="28" width="5.42578125" style="75" customWidth="1"/>
    <col min="29" max="257" width="5.5703125" style="2"/>
    <col min="258" max="258" width="4.140625" style="2" customWidth="1"/>
    <col min="259" max="259" width="25.85546875" style="2" customWidth="1"/>
    <col min="260" max="260" width="5.85546875" style="2" customWidth="1"/>
    <col min="261" max="261" width="6.7109375" style="2" customWidth="1"/>
    <col min="262" max="262" width="6.140625" style="2" customWidth="1"/>
    <col min="263" max="263" width="5.85546875" style="2" customWidth="1"/>
    <col min="264" max="264" width="6.140625" style="2" customWidth="1"/>
    <col min="265" max="265" width="6.7109375" style="2" customWidth="1"/>
    <col min="266" max="266" width="6.5703125" style="2" customWidth="1"/>
    <col min="267" max="267" width="6.42578125" style="2" customWidth="1"/>
    <col min="268" max="268" width="6" style="2" customWidth="1"/>
    <col min="269" max="269" width="6.140625" style="2" customWidth="1"/>
    <col min="270" max="270" width="5.85546875" style="2" customWidth="1"/>
    <col min="271" max="271" width="6.140625" style="2" customWidth="1"/>
    <col min="272" max="273" width="6" style="2" customWidth="1"/>
    <col min="274" max="274" width="5.85546875" style="2" customWidth="1"/>
    <col min="275" max="275" width="6.5703125" style="2" customWidth="1"/>
    <col min="276" max="276" width="5.85546875" style="2" customWidth="1"/>
    <col min="277" max="277" width="6.140625" style="2" customWidth="1"/>
    <col min="278" max="278" width="6.5703125" style="2" customWidth="1"/>
    <col min="279" max="280" width="6" style="2" customWidth="1"/>
    <col min="281" max="281" width="6.140625" style="2" customWidth="1"/>
    <col min="282" max="282" width="6.85546875" style="2" customWidth="1"/>
    <col min="283" max="284" width="5.42578125" style="2" customWidth="1"/>
    <col min="285" max="513" width="5.5703125" style="2"/>
    <col min="514" max="514" width="4.140625" style="2" customWidth="1"/>
    <col min="515" max="515" width="25.85546875" style="2" customWidth="1"/>
    <col min="516" max="516" width="5.85546875" style="2" customWidth="1"/>
    <col min="517" max="517" width="6.7109375" style="2" customWidth="1"/>
    <col min="518" max="518" width="6.140625" style="2" customWidth="1"/>
    <col min="519" max="519" width="5.85546875" style="2" customWidth="1"/>
    <col min="520" max="520" width="6.140625" style="2" customWidth="1"/>
    <col min="521" max="521" width="6.7109375" style="2" customWidth="1"/>
    <col min="522" max="522" width="6.5703125" style="2" customWidth="1"/>
    <col min="523" max="523" width="6.42578125" style="2" customWidth="1"/>
    <col min="524" max="524" width="6" style="2" customWidth="1"/>
    <col min="525" max="525" width="6.140625" style="2" customWidth="1"/>
    <col min="526" max="526" width="5.85546875" style="2" customWidth="1"/>
    <col min="527" max="527" width="6.140625" style="2" customWidth="1"/>
    <col min="528" max="529" width="6" style="2" customWidth="1"/>
    <col min="530" max="530" width="5.85546875" style="2" customWidth="1"/>
    <col min="531" max="531" width="6.5703125" style="2" customWidth="1"/>
    <col min="532" max="532" width="5.85546875" style="2" customWidth="1"/>
    <col min="533" max="533" width="6.140625" style="2" customWidth="1"/>
    <col min="534" max="534" width="6.5703125" style="2" customWidth="1"/>
    <col min="535" max="536" width="6" style="2" customWidth="1"/>
    <col min="537" max="537" width="6.140625" style="2" customWidth="1"/>
    <col min="538" max="538" width="6.85546875" style="2" customWidth="1"/>
    <col min="539" max="540" width="5.42578125" style="2" customWidth="1"/>
    <col min="541" max="769" width="5.5703125" style="2"/>
    <col min="770" max="770" width="4.140625" style="2" customWidth="1"/>
    <col min="771" max="771" width="25.85546875" style="2" customWidth="1"/>
    <col min="772" max="772" width="5.85546875" style="2" customWidth="1"/>
    <col min="773" max="773" width="6.7109375" style="2" customWidth="1"/>
    <col min="774" max="774" width="6.140625" style="2" customWidth="1"/>
    <col min="775" max="775" width="5.85546875" style="2" customWidth="1"/>
    <col min="776" max="776" width="6.140625" style="2" customWidth="1"/>
    <col min="777" max="777" width="6.7109375" style="2" customWidth="1"/>
    <col min="778" max="778" width="6.5703125" style="2" customWidth="1"/>
    <col min="779" max="779" width="6.42578125" style="2" customWidth="1"/>
    <col min="780" max="780" width="6" style="2" customWidth="1"/>
    <col min="781" max="781" width="6.140625" style="2" customWidth="1"/>
    <col min="782" max="782" width="5.85546875" style="2" customWidth="1"/>
    <col min="783" max="783" width="6.140625" style="2" customWidth="1"/>
    <col min="784" max="785" width="6" style="2" customWidth="1"/>
    <col min="786" max="786" width="5.85546875" style="2" customWidth="1"/>
    <col min="787" max="787" width="6.5703125" style="2" customWidth="1"/>
    <col min="788" max="788" width="5.85546875" style="2" customWidth="1"/>
    <col min="789" max="789" width="6.140625" style="2" customWidth="1"/>
    <col min="790" max="790" width="6.5703125" style="2" customWidth="1"/>
    <col min="791" max="792" width="6" style="2" customWidth="1"/>
    <col min="793" max="793" width="6.140625" style="2" customWidth="1"/>
    <col min="794" max="794" width="6.85546875" style="2" customWidth="1"/>
    <col min="795" max="796" width="5.42578125" style="2" customWidth="1"/>
    <col min="797" max="1025" width="5.5703125" style="2"/>
    <col min="1026" max="1026" width="4.140625" style="2" customWidth="1"/>
    <col min="1027" max="1027" width="25.85546875" style="2" customWidth="1"/>
    <col min="1028" max="1028" width="5.85546875" style="2" customWidth="1"/>
    <col min="1029" max="1029" width="6.7109375" style="2" customWidth="1"/>
    <col min="1030" max="1030" width="6.140625" style="2" customWidth="1"/>
    <col min="1031" max="1031" width="5.85546875" style="2" customWidth="1"/>
    <col min="1032" max="1032" width="6.140625" style="2" customWidth="1"/>
    <col min="1033" max="1033" width="6.7109375" style="2" customWidth="1"/>
    <col min="1034" max="1034" width="6.5703125" style="2" customWidth="1"/>
    <col min="1035" max="1035" width="6.42578125" style="2" customWidth="1"/>
    <col min="1036" max="1036" width="6" style="2" customWidth="1"/>
    <col min="1037" max="1037" width="6.140625" style="2" customWidth="1"/>
    <col min="1038" max="1038" width="5.85546875" style="2" customWidth="1"/>
    <col min="1039" max="1039" width="6.140625" style="2" customWidth="1"/>
    <col min="1040" max="1041" width="6" style="2" customWidth="1"/>
    <col min="1042" max="1042" width="5.85546875" style="2" customWidth="1"/>
    <col min="1043" max="1043" width="6.5703125" style="2" customWidth="1"/>
    <col min="1044" max="1044" width="5.85546875" style="2" customWidth="1"/>
    <col min="1045" max="1045" width="6.140625" style="2" customWidth="1"/>
    <col min="1046" max="1046" width="6.5703125" style="2" customWidth="1"/>
    <col min="1047" max="1048" width="6" style="2" customWidth="1"/>
    <col min="1049" max="1049" width="6.140625" style="2" customWidth="1"/>
    <col min="1050" max="1050" width="6.85546875" style="2" customWidth="1"/>
    <col min="1051" max="1052" width="5.42578125" style="2" customWidth="1"/>
    <col min="1053" max="1281" width="5.5703125" style="2"/>
    <col min="1282" max="1282" width="4.140625" style="2" customWidth="1"/>
    <col min="1283" max="1283" width="25.85546875" style="2" customWidth="1"/>
    <col min="1284" max="1284" width="5.85546875" style="2" customWidth="1"/>
    <col min="1285" max="1285" width="6.7109375" style="2" customWidth="1"/>
    <col min="1286" max="1286" width="6.140625" style="2" customWidth="1"/>
    <col min="1287" max="1287" width="5.85546875" style="2" customWidth="1"/>
    <col min="1288" max="1288" width="6.140625" style="2" customWidth="1"/>
    <col min="1289" max="1289" width="6.7109375" style="2" customWidth="1"/>
    <col min="1290" max="1290" width="6.5703125" style="2" customWidth="1"/>
    <col min="1291" max="1291" width="6.42578125" style="2" customWidth="1"/>
    <col min="1292" max="1292" width="6" style="2" customWidth="1"/>
    <col min="1293" max="1293" width="6.140625" style="2" customWidth="1"/>
    <col min="1294" max="1294" width="5.85546875" style="2" customWidth="1"/>
    <col min="1295" max="1295" width="6.140625" style="2" customWidth="1"/>
    <col min="1296" max="1297" width="6" style="2" customWidth="1"/>
    <col min="1298" max="1298" width="5.85546875" style="2" customWidth="1"/>
    <col min="1299" max="1299" width="6.5703125" style="2" customWidth="1"/>
    <col min="1300" max="1300" width="5.85546875" style="2" customWidth="1"/>
    <col min="1301" max="1301" width="6.140625" style="2" customWidth="1"/>
    <col min="1302" max="1302" width="6.5703125" style="2" customWidth="1"/>
    <col min="1303" max="1304" width="6" style="2" customWidth="1"/>
    <col min="1305" max="1305" width="6.140625" style="2" customWidth="1"/>
    <col min="1306" max="1306" width="6.85546875" style="2" customWidth="1"/>
    <col min="1307" max="1308" width="5.42578125" style="2" customWidth="1"/>
    <col min="1309" max="1537" width="5.5703125" style="2"/>
    <col min="1538" max="1538" width="4.140625" style="2" customWidth="1"/>
    <col min="1539" max="1539" width="25.85546875" style="2" customWidth="1"/>
    <col min="1540" max="1540" width="5.85546875" style="2" customWidth="1"/>
    <col min="1541" max="1541" width="6.7109375" style="2" customWidth="1"/>
    <col min="1542" max="1542" width="6.140625" style="2" customWidth="1"/>
    <col min="1543" max="1543" width="5.85546875" style="2" customWidth="1"/>
    <col min="1544" max="1544" width="6.140625" style="2" customWidth="1"/>
    <col min="1545" max="1545" width="6.7109375" style="2" customWidth="1"/>
    <col min="1546" max="1546" width="6.5703125" style="2" customWidth="1"/>
    <col min="1547" max="1547" width="6.42578125" style="2" customWidth="1"/>
    <col min="1548" max="1548" width="6" style="2" customWidth="1"/>
    <col min="1549" max="1549" width="6.140625" style="2" customWidth="1"/>
    <col min="1550" max="1550" width="5.85546875" style="2" customWidth="1"/>
    <col min="1551" max="1551" width="6.140625" style="2" customWidth="1"/>
    <col min="1552" max="1553" width="6" style="2" customWidth="1"/>
    <col min="1554" max="1554" width="5.85546875" style="2" customWidth="1"/>
    <col min="1555" max="1555" width="6.5703125" style="2" customWidth="1"/>
    <col min="1556" max="1556" width="5.85546875" style="2" customWidth="1"/>
    <col min="1557" max="1557" width="6.140625" style="2" customWidth="1"/>
    <col min="1558" max="1558" width="6.5703125" style="2" customWidth="1"/>
    <col min="1559" max="1560" width="6" style="2" customWidth="1"/>
    <col min="1561" max="1561" width="6.140625" style="2" customWidth="1"/>
    <col min="1562" max="1562" width="6.85546875" style="2" customWidth="1"/>
    <col min="1563" max="1564" width="5.42578125" style="2" customWidth="1"/>
    <col min="1565" max="1793" width="5.5703125" style="2"/>
    <col min="1794" max="1794" width="4.140625" style="2" customWidth="1"/>
    <col min="1795" max="1795" width="25.85546875" style="2" customWidth="1"/>
    <col min="1796" max="1796" width="5.85546875" style="2" customWidth="1"/>
    <col min="1797" max="1797" width="6.7109375" style="2" customWidth="1"/>
    <col min="1798" max="1798" width="6.140625" style="2" customWidth="1"/>
    <col min="1799" max="1799" width="5.85546875" style="2" customWidth="1"/>
    <col min="1800" max="1800" width="6.140625" style="2" customWidth="1"/>
    <col min="1801" max="1801" width="6.7109375" style="2" customWidth="1"/>
    <col min="1802" max="1802" width="6.5703125" style="2" customWidth="1"/>
    <col min="1803" max="1803" width="6.42578125" style="2" customWidth="1"/>
    <col min="1804" max="1804" width="6" style="2" customWidth="1"/>
    <col min="1805" max="1805" width="6.140625" style="2" customWidth="1"/>
    <col min="1806" max="1806" width="5.85546875" style="2" customWidth="1"/>
    <col min="1807" max="1807" width="6.140625" style="2" customWidth="1"/>
    <col min="1808" max="1809" width="6" style="2" customWidth="1"/>
    <col min="1810" max="1810" width="5.85546875" style="2" customWidth="1"/>
    <col min="1811" max="1811" width="6.5703125" style="2" customWidth="1"/>
    <col min="1812" max="1812" width="5.85546875" style="2" customWidth="1"/>
    <col min="1813" max="1813" width="6.140625" style="2" customWidth="1"/>
    <col min="1814" max="1814" width="6.5703125" style="2" customWidth="1"/>
    <col min="1815" max="1816" width="6" style="2" customWidth="1"/>
    <col min="1817" max="1817" width="6.140625" style="2" customWidth="1"/>
    <col min="1818" max="1818" width="6.85546875" style="2" customWidth="1"/>
    <col min="1819" max="1820" width="5.42578125" style="2" customWidth="1"/>
    <col min="1821" max="2049" width="5.5703125" style="2"/>
    <col min="2050" max="2050" width="4.140625" style="2" customWidth="1"/>
    <col min="2051" max="2051" width="25.85546875" style="2" customWidth="1"/>
    <col min="2052" max="2052" width="5.85546875" style="2" customWidth="1"/>
    <col min="2053" max="2053" width="6.7109375" style="2" customWidth="1"/>
    <col min="2054" max="2054" width="6.140625" style="2" customWidth="1"/>
    <col min="2055" max="2055" width="5.85546875" style="2" customWidth="1"/>
    <col min="2056" max="2056" width="6.140625" style="2" customWidth="1"/>
    <col min="2057" max="2057" width="6.7109375" style="2" customWidth="1"/>
    <col min="2058" max="2058" width="6.5703125" style="2" customWidth="1"/>
    <col min="2059" max="2059" width="6.42578125" style="2" customWidth="1"/>
    <col min="2060" max="2060" width="6" style="2" customWidth="1"/>
    <col min="2061" max="2061" width="6.140625" style="2" customWidth="1"/>
    <col min="2062" max="2062" width="5.85546875" style="2" customWidth="1"/>
    <col min="2063" max="2063" width="6.140625" style="2" customWidth="1"/>
    <col min="2064" max="2065" width="6" style="2" customWidth="1"/>
    <col min="2066" max="2066" width="5.85546875" style="2" customWidth="1"/>
    <col min="2067" max="2067" width="6.5703125" style="2" customWidth="1"/>
    <col min="2068" max="2068" width="5.85546875" style="2" customWidth="1"/>
    <col min="2069" max="2069" width="6.140625" style="2" customWidth="1"/>
    <col min="2070" max="2070" width="6.5703125" style="2" customWidth="1"/>
    <col min="2071" max="2072" width="6" style="2" customWidth="1"/>
    <col min="2073" max="2073" width="6.140625" style="2" customWidth="1"/>
    <col min="2074" max="2074" width="6.85546875" style="2" customWidth="1"/>
    <col min="2075" max="2076" width="5.42578125" style="2" customWidth="1"/>
    <col min="2077" max="2305" width="5.5703125" style="2"/>
    <col min="2306" max="2306" width="4.140625" style="2" customWidth="1"/>
    <col min="2307" max="2307" width="25.85546875" style="2" customWidth="1"/>
    <col min="2308" max="2308" width="5.85546875" style="2" customWidth="1"/>
    <col min="2309" max="2309" width="6.7109375" style="2" customWidth="1"/>
    <col min="2310" max="2310" width="6.140625" style="2" customWidth="1"/>
    <col min="2311" max="2311" width="5.85546875" style="2" customWidth="1"/>
    <col min="2312" max="2312" width="6.140625" style="2" customWidth="1"/>
    <col min="2313" max="2313" width="6.7109375" style="2" customWidth="1"/>
    <col min="2314" max="2314" width="6.5703125" style="2" customWidth="1"/>
    <col min="2315" max="2315" width="6.42578125" style="2" customWidth="1"/>
    <col min="2316" max="2316" width="6" style="2" customWidth="1"/>
    <col min="2317" max="2317" width="6.140625" style="2" customWidth="1"/>
    <col min="2318" max="2318" width="5.85546875" style="2" customWidth="1"/>
    <col min="2319" max="2319" width="6.140625" style="2" customWidth="1"/>
    <col min="2320" max="2321" width="6" style="2" customWidth="1"/>
    <col min="2322" max="2322" width="5.85546875" style="2" customWidth="1"/>
    <col min="2323" max="2323" width="6.5703125" style="2" customWidth="1"/>
    <col min="2324" max="2324" width="5.85546875" style="2" customWidth="1"/>
    <col min="2325" max="2325" width="6.140625" style="2" customWidth="1"/>
    <col min="2326" max="2326" width="6.5703125" style="2" customWidth="1"/>
    <col min="2327" max="2328" width="6" style="2" customWidth="1"/>
    <col min="2329" max="2329" width="6.140625" style="2" customWidth="1"/>
    <col min="2330" max="2330" width="6.85546875" style="2" customWidth="1"/>
    <col min="2331" max="2332" width="5.42578125" style="2" customWidth="1"/>
    <col min="2333" max="2561" width="5.5703125" style="2"/>
    <col min="2562" max="2562" width="4.140625" style="2" customWidth="1"/>
    <col min="2563" max="2563" width="25.85546875" style="2" customWidth="1"/>
    <col min="2564" max="2564" width="5.85546875" style="2" customWidth="1"/>
    <col min="2565" max="2565" width="6.7109375" style="2" customWidth="1"/>
    <col min="2566" max="2566" width="6.140625" style="2" customWidth="1"/>
    <col min="2567" max="2567" width="5.85546875" style="2" customWidth="1"/>
    <col min="2568" max="2568" width="6.140625" style="2" customWidth="1"/>
    <col min="2569" max="2569" width="6.7109375" style="2" customWidth="1"/>
    <col min="2570" max="2570" width="6.5703125" style="2" customWidth="1"/>
    <col min="2571" max="2571" width="6.42578125" style="2" customWidth="1"/>
    <col min="2572" max="2572" width="6" style="2" customWidth="1"/>
    <col min="2573" max="2573" width="6.140625" style="2" customWidth="1"/>
    <col min="2574" max="2574" width="5.85546875" style="2" customWidth="1"/>
    <col min="2575" max="2575" width="6.140625" style="2" customWidth="1"/>
    <col min="2576" max="2577" width="6" style="2" customWidth="1"/>
    <col min="2578" max="2578" width="5.85546875" style="2" customWidth="1"/>
    <col min="2579" max="2579" width="6.5703125" style="2" customWidth="1"/>
    <col min="2580" max="2580" width="5.85546875" style="2" customWidth="1"/>
    <col min="2581" max="2581" width="6.140625" style="2" customWidth="1"/>
    <col min="2582" max="2582" width="6.5703125" style="2" customWidth="1"/>
    <col min="2583" max="2584" width="6" style="2" customWidth="1"/>
    <col min="2585" max="2585" width="6.140625" style="2" customWidth="1"/>
    <col min="2586" max="2586" width="6.85546875" style="2" customWidth="1"/>
    <col min="2587" max="2588" width="5.42578125" style="2" customWidth="1"/>
    <col min="2589" max="2817" width="5.5703125" style="2"/>
    <col min="2818" max="2818" width="4.140625" style="2" customWidth="1"/>
    <col min="2819" max="2819" width="25.85546875" style="2" customWidth="1"/>
    <col min="2820" max="2820" width="5.85546875" style="2" customWidth="1"/>
    <col min="2821" max="2821" width="6.7109375" style="2" customWidth="1"/>
    <col min="2822" max="2822" width="6.140625" style="2" customWidth="1"/>
    <col min="2823" max="2823" width="5.85546875" style="2" customWidth="1"/>
    <col min="2824" max="2824" width="6.140625" style="2" customWidth="1"/>
    <col min="2825" max="2825" width="6.7109375" style="2" customWidth="1"/>
    <col min="2826" max="2826" width="6.5703125" style="2" customWidth="1"/>
    <col min="2827" max="2827" width="6.42578125" style="2" customWidth="1"/>
    <col min="2828" max="2828" width="6" style="2" customWidth="1"/>
    <col min="2829" max="2829" width="6.140625" style="2" customWidth="1"/>
    <col min="2830" max="2830" width="5.85546875" style="2" customWidth="1"/>
    <col min="2831" max="2831" width="6.140625" style="2" customWidth="1"/>
    <col min="2832" max="2833" width="6" style="2" customWidth="1"/>
    <col min="2834" max="2834" width="5.85546875" style="2" customWidth="1"/>
    <col min="2835" max="2835" width="6.5703125" style="2" customWidth="1"/>
    <col min="2836" max="2836" width="5.85546875" style="2" customWidth="1"/>
    <col min="2837" max="2837" width="6.140625" style="2" customWidth="1"/>
    <col min="2838" max="2838" width="6.5703125" style="2" customWidth="1"/>
    <col min="2839" max="2840" width="6" style="2" customWidth="1"/>
    <col min="2841" max="2841" width="6.140625" style="2" customWidth="1"/>
    <col min="2842" max="2842" width="6.85546875" style="2" customWidth="1"/>
    <col min="2843" max="2844" width="5.42578125" style="2" customWidth="1"/>
    <col min="2845" max="3073" width="5.5703125" style="2"/>
    <col min="3074" max="3074" width="4.140625" style="2" customWidth="1"/>
    <col min="3075" max="3075" width="25.85546875" style="2" customWidth="1"/>
    <col min="3076" max="3076" width="5.85546875" style="2" customWidth="1"/>
    <col min="3077" max="3077" width="6.7109375" style="2" customWidth="1"/>
    <col min="3078" max="3078" width="6.140625" style="2" customWidth="1"/>
    <col min="3079" max="3079" width="5.85546875" style="2" customWidth="1"/>
    <col min="3080" max="3080" width="6.140625" style="2" customWidth="1"/>
    <col min="3081" max="3081" width="6.7109375" style="2" customWidth="1"/>
    <col min="3082" max="3082" width="6.5703125" style="2" customWidth="1"/>
    <col min="3083" max="3083" width="6.42578125" style="2" customWidth="1"/>
    <col min="3084" max="3084" width="6" style="2" customWidth="1"/>
    <col min="3085" max="3085" width="6.140625" style="2" customWidth="1"/>
    <col min="3086" max="3086" width="5.85546875" style="2" customWidth="1"/>
    <col min="3087" max="3087" width="6.140625" style="2" customWidth="1"/>
    <col min="3088" max="3089" width="6" style="2" customWidth="1"/>
    <col min="3090" max="3090" width="5.85546875" style="2" customWidth="1"/>
    <col min="3091" max="3091" width="6.5703125" style="2" customWidth="1"/>
    <col min="3092" max="3092" width="5.85546875" style="2" customWidth="1"/>
    <col min="3093" max="3093" width="6.140625" style="2" customWidth="1"/>
    <col min="3094" max="3094" width="6.5703125" style="2" customWidth="1"/>
    <col min="3095" max="3096" width="6" style="2" customWidth="1"/>
    <col min="3097" max="3097" width="6.140625" style="2" customWidth="1"/>
    <col min="3098" max="3098" width="6.85546875" style="2" customWidth="1"/>
    <col min="3099" max="3100" width="5.42578125" style="2" customWidth="1"/>
    <col min="3101" max="3329" width="5.5703125" style="2"/>
    <col min="3330" max="3330" width="4.140625" style="2" customWidth="1"/>
    <col min="3331" max="3331" width="25.85546875" style="2" customWidth="1"/>
    <col min="3332" max="3332" width="5.85546875" style="2" customWidth="1"/>
    <col min="3333" max="3333" width="6.7109375" style="2" customWidth="1"/>
    <col min="3334" max="3334" width="6.140625" style="2" customWidth="1"/>
    <col min="3335" max="3335" width="5.85546875" style="2" customWidth="1"/>
    <col min="3336" max="3336" width="6.140625" style="2" customWidth="1"/>
    <col min="3337" max="3337" width="6.7109375" style="2" customWidth="1"/>
    <col min="3338" max="3338" width="6.5703125" style="2" customWidth="1"/>
    <col min="3339" max="3339" width="6.42578125" style="2" customWidth="1"/>
    <col min="3340" max="3340" width="6" style="2" customWidth="1"/>
    <col min="3341" max="3341" width="6.140625" style="2" customWidth="1"/>
    <col min="3342" max="3342" width="5.85546875" style="2" customWidth="1"/>
    <col min="3343" max="3343" width="6.140625" style="2" customWidth="1"/>
    <col min="3344" max="3345" width="6" style="2" customWidth="1"/>
    <col min="3346" max="3346" width="5.85546875" style="2" customWidth="1"/>
    <col min="3347" max="3347" width="6.5703125" style="2" customWidth="1"/>
    <col min="3348" max="3348" width="5.85546875" style="2" customWidth="1"/>
    <col min="3349" max="3349" width="6.140625" style="2" customWidth="1"/>
    <col min="3350" max="3350" width="6.5703125" style="2" customWidth="1"/>
    <col min="3351" max="3352" width="6" style="2" customWidth="1"/>
    <col min="3353" max="3353" width="6.140625" style="2" customWidth="1"/>
    <col min="3354" max="3354" width="6.85546875" style="2" customWidth="1"/>
    <col min="3355" max="3356" width="5.42578125" style="2" customWidth="1"/>
    <col min="3357" max="3585" width="5.5703125" style="2"/>
    <col min="3586" max="3586" width="4.140625" style="2" customWidth="1"/>
    <col min="3587" max="3587" width="25.85546875" style="2" customWidth="1"/>
    <col min="3588" max="3588" width="5.85546875" style="2" customWidth="1"/>
    <col min="3589" max="3589" width="6.7109375" style="2" customWidth="1"/>
    <col min="3590" max="3590" width="6.140625" style="2" customWidth="1"/>
    <col min="3591" max="3591" width="5.85546875" style="2" customWidth="1"/>
    <col min="3592" max="3592" width="6.140625" style="2" customWidth="1"/>
    <col min="3593" max="3593" width="6.7109375" style="2" customWidth="1"/>
    <col min="3594" max="3594" width="6.5703125" style="2" customWidth="1"/>
    <col min="3595" max="3595" width="6.42578125" style="2" customWidth="1"/>
    <col min="3596" max="3596" width="6" style="2" customWidth="1"/>
    <col min="3597" max="3597" width="6.140625" style="2" customWidth="1"/>
    <col min="3598" max="3598" width="5.85546875" style="2" customWidth="1"/>
    <col min="3599" max="3599" width="6.140625" style="2" customWidth="1"/>
    <col min="3600" max="3601" width="6" style="2" customWidth="1"/>
    <col min="3602" max="3602" width="5.85546875" style="2" customWidth="1"/>
    <col min="3603" max="3603" width="6.5703125" style="2" customWidth="1"/>
    <col min="3604" max="3604" width="5.85546875" style="2" customWidth="1"/>
    <col min="3605" max="3605" width="6.140625" style="2" customWidth="1"/>
    <col min="3606" max="3606" width="6.5703125" style="2" customWidth="1"/>
    <col min="3607" max="3608" width="6" style="2" customWidth="1"/>
    <col min="3609" max="3609" width="6.140625" style="2" customWidth="1"/>
    <col min="3610" max="3610" width="6.85546875" style="2" customWidth="1"/>
    <col min="3611" max="3612" width="5.42578125" style="2" customWidth="1"/>
    <col min="3613" max="3841" width="5.5703125" style="2"/>
    <col min="3842" max="3842" width="4.140625" style="2" customWidth="1"/>
    <col min="3843" max="3843" width="25.85546875" style="2" customWidth="1"/>
    <col min="3844" max="3844" width="5.85546875" style="2" customWidth="1"/>
    <col min="3845" max="3845" width="6.7109375" style="2" customWidth="1"/>
    <col min="3846" max="3846" width="6.140625" style="2" customWidth="1"/>
    <col min="3847" max="3847" width="5.85546875" style="2" customWidth="1"/>
    <col min="3848" max="3848" width="6.140625" style="2" customWidth="1"/>
    <col min="3849" max="3849" width="6.7109375" style="2" customWidth="1"/>
    <col min="3850" max="3850" width="6.5703125" style="2" customWidth="1"/>
    <col min="3851" max="3851" width="6.42578125" style="2" customWidth="1"/>
    <col min="3852" max="3852" width="6" style="2" customWidth="1"/>
    <col min="3853" max="3853" width="6.140625" style="2" customWidth="1"/>
    <col min="3854" max="3854" width="5.85546875" style="2" customWidth="1"/>
    <col min="3855" max="3855" width="6.140625" style="2" customWidth="1"/>
    <col min="3856" max="3857" width="6" style="2" customWidth="1"/>
    <col min="3858" max="3858" width="5.85546875" style="2" customWidth="1"/>
    <col min="3859" max="3859" width="6.5703125" style="2" customWidth="1"/>
    <col min="3860" max="3860" width="5.85546875" style="2" customWidth="1"/>
    <col min="3861" max="3861" width="6.140625" style="2" customWidth="1"/>
    <col min="3862" max="3862" width="6.5703125" style="2" customWidth="1"/>
    <col min="3863" max="3864" width="6" style="2" customWidth="1"/>
    <col min="3865" max="3865" width="6.140625" style="2" customWidth="1"/>
    <col min="3866" max="3866" width="6.85546875" style="2" customWidth="1"/>
    <col min="3867" max="3868" width="5.42578125" style="2" customWidth="1"/>
    <col min="3869" max="4097" width="5.5703125" style="2"/>
    <col min="4098" max="4098" width="4.140625" style="2" customWidth="1"/>
    <col min="4099" max="4099" width="25.85546875" style="2" customWidth="1"/>
    <col min="4100" max="4100" width="5.85546875" style="2" customWidth="1"/>
    <col min="4101" max="4101" width="6.7109375" style="2" customWidth="1"/>
    <col min="4102" max="4102" width="6.140625" style="2" customWidth="1"/>
    <col min="4103" max="4103" width="5.85546875" style="2" customWidth="1"/>
    <col min="4104" max="4104" width="6.140625" style="2" customWidth="1"/>
    <col min="4105" max="4105" width="6.7109375" style="2" customWidth="1"/>
    <col min="4106" max="4106" width="6.5703125" style="2" customWidth="1"/>
    <col min="4107" max="4107" width="6.42578125" style="2" customWidth="1"/>
    <col min="4108" max="4108" width="6" style="2" customWidth="1"/>
    <col min="4109" max="4109" width="6.140625" style="2" customWidth="1"/>
    <col min="4110" max="4110" width="5.85546875" style="2" customWidth="1"/>
    <col min="4111" max="4111" width="6.140625" style="2" customWidth="1"/>
    <col min="4112" max="4113" width="6" style="2" customWidth="1"/>
    <col min="4114" max="4114" width="5.85546875" style="2" customWidth="1"/>
    <col min="4115" max="4115" width="6.5703125" style="2" customWidth="1"/>
    <col min="4116" max="4116" width="5.85546875" style="2" customWidth="1"/>
    <col min="4117" max="4117" width="6.140625" style="2" customWidth="1"/>
    <col min="4118" max="4118" width="6.5703125" style="2" customWidth="1"/>
    <col min="4119" max="4120" width="6" style="2" customWidth="1"/>
    <col min="4121" max="4121" width="6.140625" style="2" customWidth="1"/>
    <col min="4122" max="4122" width="6.85546875" style="2" customWidth="1"/>
    <col min="4123" max="4124" width="5.42578125" style="2" customWidth="1"/>
    <col min="4125" max="4353" width="5.5703125" style="2"/>
    <col min="4354" max="4354" width="4.140625" style="2" customWidth="1"/>
    <col min="4355" max="4355" width="25.85546875" style="2" customWidth="1"/>
    <col min="4356" max="4356" width="5.85546875" style="2" customWidth="1"/>
    <col min="4357" max="4357" width="6.7109375" style="2" customWidth="1"/>
    <col min="4358" max="4358" width="6.140625" style="2" customWidth="1"/>
    <col min="4359" max="4359" width="5.85546875" style="2" customWidth="1"/>
    <col min="4360" max="4360" width="6.140625" style="2" customWidth="1"/>
    <col min="4361" max="4361" width="6.7109375" style="2" customWidth="1"/>
    <col min="4362" max="4362" width="6.5703125" style="2" customWidth="1"/>
    <col min="4363" max="4363" width="6.42578125" style="2" customWidth="1"/>
    <col min="4364" max="4364" width="6" style="2" customWidth="1"/>
    <col min="4365" max="4365" width="6.140625" style="2" customWidth="1"/>
    <col min="4366" max="4366" width="5.85546875" style="2" customWidth="1"/>
    <col min="4367" max="4367" width="6.140625" style="2" customWidth="1"/>
    <col min="4368" max="4369" width="6" style="2" customWidth="1"/>
    <col min="4370" max="4370" width="5.85546875" style="2" customWidth="1"/>
    <col min="4371" max="4371" width="6.5703125" style="2" customWidth="1"/>
    <col min="4372" max="4372" width="5.85546875" style="2" customWidth="1"/>
    <col min="4373" max="4373" width="6.140625" style="2" customWidth="1"/>
    <col min="4374" max="4374" width="6.5703125" style="2" customWidth="1"/>
    <col min="4375" max="4376" width="6" style="2" customWidth="1"/>
    <col min="4377" max="4377" width="6.140625" style="2" customWidth="1"/>
    <col min="4378" max="4378" width="6.85546875" style="2" customWidth="1"/>
    <col min="4379" max="4380" width="5.42578125" style="2" customWidth="1"/>
    <col min="4381" max="4609" width="5.5703125" style="2"/>
    <col min="4610" max="4610" width="4.140625" style="2" customWidth="1"/>
    <col min="4611" max="4611" width="25.85546875" style="2" customWidth="1"/>
    <col min="4612" max="4612" width="5.85546875" style="2" customWidth="1"/>
    <col min="4613" max="4613" width="6.7109375" style="2" customWidth="1"/>
    <col min="4614" max="4614" width="6.140625" style="2" customWidth="1"/>
    <col min="4615" max="4615" width="5.85546875" style="2" customWidth="1"/>
    <col min="4616" max="4616" width="6.140625" style="2" customWidth="1"/>
    <col min="4617" max="4617" width="6.7109375" style="2" customWidth="1"/>
    <col min="4618" max="4618" width="6.5703125" style="2" customWidth="1"/>
    <col min="4619" max="4619" width="6.42578125" style="2" customWidth="1"/>
    <col min="4620" max="4620" width="6" style="2" customWidth="1"/>
    <col min="4621" max="4621" width="6.140625" style="2" customWidth="1"/>
    <col min="4622" max="4622" width="5.85546875" style="2" customWidth="1"/>
    <col min="4623" max="4623" width="6.140625" style="2" customWidth="1"/>
    <col min="4624" max="4625" width="6" style="2" customWidth="1"/>
    <col min="4626" max="4626" width="5.85546875" style="2" customWidth="1"/>
    <col min="4627" max="4627" width="6.5703125" style="2" customWidth="1"/>
    <col min="4628" max="4628" width="5.85546875" style="2" customWidth="1"/>
    <col min="4629" max="4629" width="6.140625" style="2" customWidth="1"/>
    <col min="4630" max="4630" width="6.5703125" style="2" customWidth="1"/>
    <col min="4631" max="4632" width="6" style="2" customWidth="1"/>
    <col min="4633" max="4633" width="6.140625" style="2" customWidth="1"/>
    <col min="4634" max="4634" width="6.85546875" style="2" customWidth="1"/>
    <col min="4635" max="4636" width="5.42578125" style="2" customWidth="1"/>
    <col min="4637" max="4865" width="5.5703125" style="2"/>
    <col min="4866" max="4866" width="4.140625" style="2" customWidth="1"/>
    <col min="4867" max="4867" width="25.85546875" style="2" customWidth="1"/>
    <col min="4868" max="4868" width="5.85546875" style="2" customWidth="1"/>
    <col min="4869" max="4869" width="6.7109375" style="2" customWidth="1"/>
    <col min="4870" max="4870" width="6.140625" style="2" customWidth="1"/>
    <col min="4871" max="4871" width="5.85546875" style="2" customWidth="1"/>
    <col min="4872" max="4872" width="6.140625" style="2" customWidth="1"/>
    <col min="4873" max="4873" width="6.7109375" style="2" customWidth="1"/>
    <col min="4874" max="4874" width="6.5703125" style="2" customWidth="1"/>
    <col min="4875" max="4875" width="6.42578125" style="2" customWidth="1"/>
    <col min="4876" max="4876" width="6" style="2" customWidth="1"/>
    <col min="4877" max="4877" width="6.140625" style="2" customWidth="1"/>
    <col min="4878" max="4878" width="5.85546875" style="2" customWidth="1"/>
    <col min="4879" max="4879" width="6.140625" style="2" customWidth="1"/>
    <col min="4880" max="4881" width="6" style="2" customWidth="1"/>
    <col min="4882" max="4882" width="5.85546875" style="2" customWidth="1"/>
    <col min="4883" max="4883" width="6.5703125" style="2" customWidth="1"/>
    <col min="4884" max="4884" width="5.85546875" style="2" customWidth="1"/>
    <col min="4885" max="4885" width="6.140625" style="2" customWidth="1"/>
    <col min="4886" max="4886" width="6.5703125" style="2" customWidth="1"/>
    <col min="4887" max="4888" width="6" style="2" customWidth="1"/>
    <col min="4889" max="4889" width="6.140625" style="2" customWidth="1"/>
    <col min="4890" max="4890" width="6.85546875" style="2" customWidth="1"/>
    <col min="4891" max="4892" width="5.42578125" style="2" customWidth="1"/>
    <col min="4893" max="5121" width="5.5703125" style="2"/>
    <col min="5122" max="5122" width="4.140625" style="2" customWidth="1"/>
    <col min="5123" max="5123" width="25.85546875" style="2" customWidth="1"/>
    <col min="5124" max="5124" width="5.85546875" style="2" customWidth="1"/>
    <col min="5125" max="5125" width="6.7109375" style="2" customWidth="1"/>
    <col min="5126" max="5126" width="6.140625" style="2" customWidth="1"/>
    <col min="5127" max="5127" width="5.85546875" style="2" customWidth="1"/>
    <col min="5128" max="5128" width="6.140625" style="2" customWidth="1"/>
    <col min="5129" max="5129" width="6.7109375" style="2" customWidth="1"/>
    <col min="5130" max="5130" width="6.5703125" style="2" customWidth="1"/>
    <col min="5131" max="5131" width="6.42578125" style="2" customWidth="1"/>
    <col min="5132" max="5132" width="6" style="2" customWidth="1"/>
    <col min="5133" max="5133" width="6.140625" style="2" customWidth="1"/>
    <col min="5134" max="5134" width="5.85546875" style="2" customWidth="1"/>
    <col min="5135" max="5135" width="6.140625" style="2" customWidth="1"/>
    <col min="5136" max="5137" width="6" style="2" customWidth="1"/>
    <col min="5138" max="5138" width="5.85546875" style="2" customWidth="1"/>
    <col min="5139" max="5139" width="6.5703125" style="2" customWidth="1"/>
    <col min="5140" max="5140" width="5.85546875" style="2" customWidth="1"/>
    <col min="5141" max="5141" width="6.140625" style="2" customWidth="1"/>
    <col min="5142" max="5142" width="6.5703125" style="2" customWidth="1"/>
    <col min="5143" max="5144" width="6" style="2" customWidth="1"/>
    <col min="5145" max="5145" width="6.140625" style="2" customWidth="1"/>
    <col min="5146" max="5146" width="6.85546875" style="2" customWidth="1"/>
    <col min="5147" max="5148" width="5.42578125" style="2" customWidth="1"/>
    <col min="5149" max="5377" width="5.5703125" style="2"/>
    <col min="5378" max="5378" width="4.140625" style="2" customWidth="1"/>
    <col min="5379" max="5379" width="25.85546875" style="2" customWidth="1"/>
    <col min="5380" max="5380" width="5.85546875" style="2" customWidth="1"/>
    <col min="5381" max="5381" width="6.7109375" style="2" customWidth="1"/>
    <col min="5382" max="5382" width="6.140625" style="2" customWidth="1"/>
    <col min="5383" max="5383" width="5.85546875" style="2" customWidth="1"/>
    <col min="5384" max="5384" width="6.140625" style="2" customWidth="1"/>
    <col min="5385" max="5385" width="6.7109375" style="2" customWidth="1"/>
    <col min="5386" max="5386" width="6.5703125" style="2" customWidth="1"/>
    <col min="5387" max="5387" width="6.42578125" style="2" customWidth="1"/>
    <col min="5388" max="5388" width="6" style="2" customWidth="1"/>
    <col min="5389" max="5389" width="6.140625" style="2" customWidth="1"/>
    <col min="5390" max="5390" width="5.85546875" style="2" customWidth="1"/>
    <col min="5391" max="5391" width="6.140625" style="2" customWidth="1"/>
    <col min="5392" max="5393" width="6" style="2" customWidth="1"/>
    <col min="5394" max="5394" width="5.85546875" style="2" customWidth="1"/>
    <col min="5395" max="5395" width="6.5703125" style="2" customWidth="1"/>
    <col min="5396" max="5396" width="5.85546875" style="2" customWidth="1"/>
    <col min="5397" max="5397" width="6.140625" style="2" customWidth="1"/>
    <col min="5398" max="5398" width="6.5703125" style="2" customWidth="1"/>
    <col min="5399" max="5400" width="6" style="2" customWidth="1"/>
    <col min="5401" max="5401" width="6.140625" style="2" customWidth="1"/>
    <col min="5402" max="5402" width="6.85546875" style="2" customWidth="1"/>
    <col min="5403" max="5404" width="5.42578125" style="2" customWidth="1"/>
    <col min="5405" max="5633" width="5.5703125" style="2"/>
    <col min="5634" max="5634" width="4.140625" style="2" customWidth="1"/>
    <col min="5635" max="5635" width="25.85546875" style="2" customWidth="1"/>
    <col min="5636" max="5636" width="5.85546875" style="2" customWidth="1"/>
    <col min="5637" max="5637" width="6.7109375" style="2" customWidth="1"/>
    <col min="5638" max="5638" width="6.140625" style="2" customWidth="1"/>
    <col min="5639" max="5639" width="5.85546875" style="2" customWidth="1"/>
    <col min="5640" max="5640" width="6.140625" style="2" customWidth="1"/>
    <col min="5641" max="5641" width="6.7109375" style="2" customWidth="1"/>
    <col min="5642" max="5642" width="6.5703125" style="2" customWidth="1"/>
    <col min="5643" max="5643" width="6.42578125" style="2" customWidth="1"/>
    <col min="5644" max="5644" width="6" style="2" customWidth="1"/>
    <col min="5645" max="5645" width="6.140625" style="2" customWidth="1"/>
    <col min="5646" max="5646" width="5.85546875" style="2" customWidth="1"/>
    <col min="5647" max="5647" width="6.140625" style="2" customWidth="1"/>
    <col min="5648" max="5649" width="6" style="2" customWidth="1"/>
    <col min="5650" max="5650" width="5.85546875" style="2" customWidth="1"/>
    <col min="5651" max="5651" width="6.5703125" style="2" customWidth="1"/>
    <col min="5652" max="5652" width="5.85546875" style="2" customWidth="1"/>
    <col min="5653" max="5653" width="6.140625" style="2" customWidth="1"/>
    <col min="5654" max="5654" width="6.5703125" style="2" customWidth="1"/>
    <col min="5655" max="5656" width="6" style="2" customWidth="1"/>
    <col min="5657" max="5657" width="6.140625" style="2" customWidth="1"/>
    <col min="5658" max="5658" width="6.85546875" style="2" customWidth="1"/>
    <col min="5659" max="5660" width="5.42578125" style="2" customWidth="1"/>
    <col min="5661" max="5889" width="5.5703125" style="2"/>
    <col min="5890" max="5890" width="4.140625" style="2" customWidth="1"/>
    <col min="5891" max="5891" width="25.85546875" style="2" customWidth="1"/>
    <col min="5892" max="5892" width="5.85546875" style="2" customWidth="1"/>
    <col min="5893" max="5893" width="6.7109375" style="2" customWidth="1"/>
    <col min="5894" max="5894" width="6.140625" style="2" customWidth="1"/>
    <col min="5895" max="5895" width="5.85546875" style="2" customWidth="1"/>
    <col min="5896" max="5896" width="6.140625" style="2" customWidth="1"/>
    <col min="5897" max="5897" width="6.7109375" style="2" customWidth="1"/>
    <col min="5898" max="5898" width="6.5703125" style="2" customWidth="1"/>
    <col min="5899" max="5899" width="6.42578125" style="2" customWidth="1"/>
    <col min="5900" max="5900" width="6" style="2" customWidth="1"/>
    <col min="5901" max="5901" width="6.140625" style="2" customWidth="1"/>
    <col min="5902" max="5902" width="5.85546875" style="2" customWidth="1"/>
    <col min="5903" max="5903" width="6.140625" style="2" customWidth="1"/>
    <col min="5904" max="5905" width="6" style="2" customWidth="1"/>
    <col min="5906" max="5906" width="5.85546875" style="2" customWidth="1"/>
    <col min="5907" max="5907" width="6.5703125" style="2" customWidth="1"/>
    <col min="5908" max="5908" width="5.85546875" style="2" customWidth="1"/>
    <col min="5909" max="5909" width="6.140625" style="2" customWidth="1"/>
    <col min="5910" max="5910" width="6.5703125" style="2" customWidth="1"/>
    <col min="5911" max="5912" width="6" style="2" customWidth="1"/>
    <col min="5913" max="5913" width="6.140625" style="2" customWidth="1"/>
    <col min="5914" max="5914" width="6.85546875" style="2" customWidth="1"/>
    <col min="5915" max="5916" width="5.42578125" style="2" customWidth="1"/>
    <col min="5917" max="6145" width="5.5703125" style="2"/>
    <col min="6146" max="6146" width="4.140625" style="2" customWidth="1"/>
    <col min="6147" max="6147" width="25.85546875" style="2" customWidth="1"/>
    <col min="6148" max="6148" width="5.85546875" style="2" customWidth="1"/>
    <col min="6149" max="6149" width="6.7109375" style="2" customWidth="1"/>
    <col min="6150" max="6150" width="6.140625" style="2" customWidth="1"/>
    <col min="6151" max="6151" width="5.85546875" style="2" customWidth="1"/>
    <col min="6152" max="6152" width="6.140625" style="2" customWidth="1"/>
    <col min="6153" max="6153" width="6.7109375" style="2" customWidth="1"/>
    <col min="6154" max="6154" width="6.5703125" style="2" customWidth="1"/>
    <col min="6155" max="6155" width="6.42578125" style="2" customWidth="1"/>
    <col min="6156" max="6156" width="6" style="2" customWidth="1"/>
    <col min="6157" max="6157" width="6.140625" style="2" customWidth="1"/>
    <col min="6158" max="6158" width="5.85546875" style="2" customWidth="1"/>
    <col min="6159" max="6159" width="6.140625" style="2" customWidth="1"/>
    <col min="6160" max="6161" width="6" style="2" customWidth="1"/>
    <col min="6162" max="6162" width="5.85546875" style="2" customWidth="1"/>
    <col min="6163" max="6163" width="6.5703125" style="2" customWidth="1"/>
    <col min="6164" max="6164" width="5.85546875" style="2" customWidth="1"/>
    <col min="6165" max="6165" width="6.140625" style="2" customWidth="1"/>
    <col min="6166" max="6166" width="6.5703125" style="2" customWidth="1"/>
    <col min="6167" max="6168" width="6" style="2" customWidth="1"/>
    <col min="6169" max="6169" width="6.140625" style="2" customWidth="1"/>
    <col min="6170" max="6170" width="6.85546875" style="2" customWidth="1"/>
    <col min="6171" max="6172" width="5.42578125" style="2" customWidth="1"/>
    <col min="6173" max="6401" width="5.5703125" style="2"/>
    <col min="6402" max="6402" width="4.140625" style="2" customWidth="1"/>
    <col min="6403" max="6403" width="25.85546875" style="2" customWidth="1"/>
    <col min="6404" max="6404" width="5.85546875" style="2" customWidth="1"/>
    <col min="6405" max="6405" width="6.7109375" style="2" customWidth="1"/>
    <col min="6406" max="6406" width="6.140625" style="2" customWidth="1"/>
    <col min="6407" max="6407" width="5.85546875" style="2" customWidth="1"/>
    <col min="6408" max="6408" width="6.140625" style="2" customWidth="1"/>
    <col min="6409" max="6409" width="6.7109375" style="2" customWidth="1"/>
    <col min="6410" max="6410" width="6.5703125" style="2" customWidth="1"/>
    <col min="6411" max="6411" width="6.42578125" style="2" customWidth="1"/>
    <col min="6412" max="6412" width="6" style="2" customWidth="1"/>
    <col min="6413" max="6413" width="6.140625" style="2" customWidth="1"/>
    <col min="6414" max="6414" width="5.85546875" style="2" customWidth="1"/>
    <col min="6415" max="6415" width="6.140625" style="2" customWidth="1"/>
    <col min="6416" max="6417" width="6" style="2" customWidth="1"/>
    <col min="6418" max="6418" width="5.85546875" style="2" customWidth="1"/>
    <col min="6419" max="6419" width="6.5703125" style="2" customWidth="1"/>
    <col min="6420" max="6420" width="5.85546875" style="2" customWidth="1"/>
    <col min="6421" max="6421" width="6.140625" style="2" customWidth="1"/>
    <col min="6422" max="6422" width="6.5703125" style="2" customWidth="1"/>
    <col min="6423" max="6424" width="6" style="2" customWidth="1"/>
    <col min="6425" max="6425" width="6.140625" style="2" customWidth="1"/>
    <col min="6426" max="6426" width="6.85546875" style="2" customWidth="1"/>
    <col min="6427" max="6428" width="5.42578125" style="2" customWidth="1"/>
    <col min="6429" max="6657" width="5.5703125" style="2"/>
    <col min="6658" max="6658" width="4.140625" style="2" customWidth="1"/>
    <col min="6659" max="6659" width="25.85546875" style="2" customWidth="1"/>
    <col min="6660" max="6660" width="5.85546875" style="2" customWidth="1"/>
    <col min="6661" max="6661" width="6.7109375" style="2" customWidth="1"/>
    <col min="6662" max="6662" width="6.140625" style="2" customWidth="1"/>
    <col min="6663" max="6663" width="5.85546875" style="2" customWidth="1"/>
    <col min="6664" max="6664" width="6.140625" style="2" customWidth="1"/>
    <col min="6665" max="6665" width="6.7109375" style="2" customWidth="1"/>
    <col min="6666" max="6666" width="6.5703125" style="2" customWidth="1"/>
    <col min="6667" max="6667" width="6.42578125" style="2" customWidth="1"/>
    <col min="6668" max="6668" width="6" style="2" customWidth="1"/>
    <col min="6669" max="6669" width="6.140625" style="2" customWidth="1"/>
    <col min="6670" max="6670" width="5.85546875" style="2" customWidth="1"/>
    <col min="6671" max="6671" width="6.140625" style="2" customWidth="1"/>
    <col min="6672" max="6673" width="6" style="2" customWidth="1"/>
    <col min="6674" max="6674" width="5.85546875" style="2" customWidth="1"/>
    <col min="6675" max="6675" width="6.5703125" style="2" customWidth="1"/>
    <col min="6676" max="6676" width="5.85546875" style="2" customWidth="1"/>
    <col min="6677" max="6677" width="6.140625" style="2" customWidth="1"/>
    <col min="6678" max="6678" width="6.5703125" style="2" customWidth="1"/>
    <col min="6679" max="6680" width="6" style="2" customWidth="1"/>
    <col min="6681" max="6681" width="6.140625" style="2" customWidth="1"/>
    <col min="6682" max="6682" width="6.85546875" style="2" customWidth="1"/>
    <col min="6683" max="6684" width="5.42578125" style="2" customWidth="1"/>
    <col min="6685" max="6913" width="5.5703125" style="2"/>
    <col min="6914" max="6914" width="4.140625" style="2" customWidth="1"/>
    <col min="6915" max="6915" width="25.85546875" style="2" customWidth="1"/>
    <col min="6916" max="6916" width="5.85546875" style="2" customWidth="1"/>
    <col min="6917" max="6917" width="6.7109375" style="2" customWidth="1"/>
    <col min="6918" max="6918" width="6.140625" style="2" customWidth="1"/>
    <col min="6919" max="6919" width="5.85546875" style="2" customWidth="1"/>
    <col min="6920" max="6920" width="6.140625" style="2" customWidth="1"/>
    <col min="6921" max="6921" width="6.7109375" style="2" customWidth="1"/>
    <col min="6922" max="6922" width="6.5703125" style="2" customWidth="1"/>
    <col min="6923" max="6923" width="6.42578125" style="2" customWidth="1"/>
    <col min="6924" max="6924" width="6" style="2" customWidth="1"/>
    <col min="6925" max="6925" width="6.140625" style="2" customWidth="1"/>
    <col min="6926" max="6926" width="5.85546875" style="2" customWidth="1"/>
    <col min="6927" max="6927" width="6.140625" style="2" customWidth="1"/>
    <col min="6928" max="6929" width="6" style="2" customWidth="1"/>
    <col min="6930" max="6930" width="5.85546875" style="2" customWidth="1"/>
    <col min="6931" max="6931" width="6.5703125" style="2" customWidth="1"/>
    <col min="6932" max="6932" width="5.85546875" style="2" customWidth="1"/>
    <col min="6933" max="6933" width="6.140625" style="2" customWidth="1"/>
    <col min="6934" max="6934" width="6.5703125" style="2" customWidth="1"/>
    <col min="6935" max="6936" width="6" style="2" customWidth="1"/>
    <col min="6937" max="6937" width="6.140625" style="2" customWidth="1"/>
    <col min="6938" max="6938" width="6.85546875" style="2" customWidth="1"/>
    <col min="6939" max="6940" width="5.42578125" style="2" customWidth="1"/>
    <col min="6941" max="7169" width="5.5703125" style="2"/>
    <col min="7170" max="7170" width="4.140625" style="2" customWidth="1"/>
    <col min="7171" max="7171" width="25.85546875" style="2" customWidth="1"/>
    <col min="7172" max="7172" width="5.85546875" style="2" customWidth="1"/>
    <col min="7173" max="7173" width="6.7109375" style="2" customWidth="1"/>
    <col min="7174" max="7174" width="6.140625" style="2" customWidth="1"/>
    <col min="7175" max="7175" width="5.85546875" style="2" customWidth="1"/>
    <col min="7176" max="7176" width="6.140625" style="2" customWidth="1"/>
    <col min="7177" max="7177" width="6.7109375" style="2" customWidth="1"/>
    <col min="7178" max="7178" width="6.5703125" style="2" customWidth="1"/>
    <col min="7179" max="7179" width="6.42578125" style="2" customWidth="1"/>
    <col min="7180" max="7180" width="6" style="2" customWidth="1"/>
    <col min="7181" max="7181" width="6.140625" style="2" customWidth="1"/>
    <col min="7182" max="7182" width="5.85546875" style="2" customWidth="1"/>
    <col min="7183" max="7183" width="6.140625" style="2" customWidth="1"/>
    <col min="7184" max="7185" width="6" style="2" customWidth="1"/>
    <col min="7186" max="7186" width="5.85546875" style="2" customWidth="1"/>
    <col min="7187" max="7187" width="6.5703125" style="2" customWidth="1"/>
    <col min="7188" max="7188" width="5.85546875" style="2" customWidth="1"/>
    <col min="7189" max="7189" width="6.140625" style="2" customWidth="1"/>
    <col min="7190" max="7190" width="6.5703125" style="2" customWidth="1"/>
    <col min="7191" max="7192" width="6" style="2" customWidth="1"/>
    <col min="7193" max="7193" width="6.140625" style="2" customWidth="1"/>
    <col min="7194" max="7194" width="6.85546875" style="2" customWidth="1"/>
    <col min="7195" max="7196" width="5.42578125" style="2" customWidth="1"/>
    <col min="7197" max="7425" width="5.5703125" style="2"/>
    <col min="7426" max="7426" width="4.140625" style="2" customWidth="1"/>
    <col min="7427" max="7427" width="25.85546875" style="2" customWidth="1"/>
    <col min="7428" max="7428" width="5.85546875" style="2" customWidth="1"/>
    <col min="7429" max="7429" width="6.7109375" style="2" customWidth="1"/>
    <col min="7430" max="7430" width="6.140625" style="2" customWidth="1"/>
    <col min="7431" max="7431" width="5.85546875" style="2" customWidth="1"/>
    <col min="7432" max="7432" width="6.140625" style="2" customWidth="1"/>
    <col min="7433" max="7433" width="6.7109375" style="2" customWidth="1"/>
    <col min="7434" max="7434" width="6.5703125" style="2" customWidth="1"/>
    <col min="7435" max="7435" width="6.42578125" style="2" customWidth="1"/>
    <col min="7436" max="7436" width="6" style="2" customWidth="1"/>
    <col min="7437" max="7437" width="6.140625" style="2" customWidth="1"/>
    <col min="7438" max="7438" width="5.85546875" style="2" customWidth="1"/>
    <col min="7439" max="7439" width="6.140625" style="2" customWidth="1"/>
    <col min="7440" max="7441" width="6" style="2" customWidth="1"/>
    <col min="7442" max="7442" width="5.85546875" style="2" customWidth="1"/>
    <col min="7443" max="7443" width="6.5703125" style="2" customWidth="1"/>
    <col min="7444" max="7444" width="5.85546875" style="2" customWidth="1"/>
    <col min="7445" max="7445" width="6.140625" style="2" customWidth="1"/>
    <col min="7446" max="7446" width="6.5703125" style="2" customWidth="1"/>
    <col min="7447" max="7448" width="6" style="2" customWidth="1"/>
    <col min="7449" max="7449" width="6.140625" style="2" customWidth="1"/>
    <col min="7450" max="7450" width="6.85546875" style="2" customWidth="1"/>
    <col min="7451" max="7452" width="5.42578125" style="2" customWidth="1"/>
    <col min="7453" max="7681" width="5.5703125" style="2"/>
    <col min="7682" max="7682" width="4.140625" style="2" customWidth="1"/>
    <col min="7683" max="7683" width="25.85546875" style="2" customWidth="1"/>
    <col min="7684" max="7684" width="5.85546875" style="2" customWidth="1"/>
    <col min="7685" max="7685" width="6.7109375" style="2" customWidth="1"/>
    <col min="7686" max="7686" width="6.140625" style="2" customWidth="1"/>
    <col min="7687" max="7687" width="5.85546875" style="2" customWidth="1"/>
    <col min="7688" max="7688" width="6.140625" style="2" customWidth="1"/>
    <col min="7689" max="7689" width="6.7109375" style="2" customWidth="1"/>
    <col min="7690" max="7690" width="6.5703125" style="2" customWidth="1"/>
    <col min="7691" max="7691" width="6.42578125" style="2" customWidth="1"/>
    <col min="7692" max="7692" width="6" style="2" customWidth="1"/>
    <col min="7693" max="7693" width="6.140625" style="2" customWidth="1"/>
    <col min="7694" max="7694" width="5.85546875" style="2" customWidth="1"/>
    <col min="7695" max="7695" width="6.140625" style="2" customWidth="1"/>
    <col min="7696" max="7697" width="6" style="2" customWidth="1"/>
    <col min="7698" max="7698" width="5.85546875" style="2" customWidth="1"/>
    <col min="7699" max="7699" width="6.5703125" style="2" customWidth="1"/>
    <col min="7700" max="7700" width="5.85546875" style="2" customWidth="1"/>
    <col min="7701" max="7701" width="6.140625" style="2" customWidth="1"/>
    <col min="7702" max="7702" width="6.5703125" style="2" customWidth="1"/>
    <col min="7703" max="7704" width="6" style="2" customWidth="1"/>
    <col min="7705" max="7705" width="6.140625" style="2" customWidth="1"/>
    <col min="7706" max="7706" width="6.85546875" style="2" customWidth="1"/>
    <col min="7707" max="7708" width="5.42578125" style="2" customWidth="1"/>
    <col min="7709" max="7937" width="5.5703125" style="2"/>
    <col min="7938" max="7938" width="4.140625" style="2" customWidth="1"/>
    <col min="7939" max="7939" width="25.85546875" style="2" customWidth="1"/>
    <col min="7940" max="7940" width="5.85546875" style="2" customWidth="1"/>
    <col min="7941" max="7941" width="6.7109375" style="2" customWidth="1"/>
    <col min="7942" max="7942" width="6.140625" style="2" customWidth="1"/>
    <col min="7943" max="7943" width="5.85546875" style="2" customWidth="1"/>
    <col min="7944" max="7944" width="6.140625" style="2" customWidth="1"/>
    <col min="7945" max="7945" width="6.7109375" style="2" customWidth="1"/>
    <col min="7946" max="7946" width="6.5703125" style="2" customWidth="1"/>
    <col min="7947" max="7947" width="6.42578125" style="2" customWidth="1"/>
    <col min="7948" max="7948" width="6" style="2" customWidth="1"/>
    <col min="7949" max="7949" width="6.140625" style="2" customWidth="1"/>
    <col min="7950" max="7950" width="5.85546875" style="2" customWidth="1"/>
    <col min="7951" max="7951" width="6.140625" style="2" customWidth="1"/>
    <col min="7952" max="7953" width="6" style="2" customWidth="1"/>
    <col min="7954" max="7954" width="5.85546875" style="2" customWidth="1"/>
    <col min="7955" max="7955" width="6.5703125" style="2" customWidth="1"/>
    <col min="7956" max="7956" width="5.85546875" style="2" customWidth="1"/>
    <col min="7957" max="7957" width="6.140625" style="2" customWidth="1"/>
    <col min="7958" max="7958" width="6.5703125" style="2" customWidth="1"/>
    <col min="7959" max="7960" width="6" style="2" customWidth="1"/>
    <col min="7961" max="7961" width="6.140625" style="2" customWidth="1"/>
    <col min="7962" max="7962" width="6.85546875" style="2" customWidth="1"/>
    <col min="7963" max="7964" width="5.42578125" style="2" customWidth="1"/>
    <col min="7965" max="8193" width="5.5703125" style="2"/>
    <col min="8194" max="8194" width="4.140625" style="2" customWidth="1"/>
    <col min="8195" max="8195" width="25.85546875" style="2" customWidth="1"/>
    <col min="8196" max="8196" width="5.85546875" style="2" customWidth="1"/>
    <col min="8197" max="8197" width="6.7109375" style="2" customWidth="1"/>
    <col min="8198" max="8198" width="6.140625" style="2" customWidth="1"/>
    <col min="8199" max="8199" width="5.85546875" style="2" customWidth="1"/>
    <col min="8200" max="8200" width="6.140625" style="2" customWidth="1"/>
    <col min="8201" max="8201" width="6.7109375" style="2" customWidth="1"/>
    <col min="8202" max="8202" width="6.5703125" style="2" customWidth="1"/>
    <col min="8203" max="8203" width="6.42578125" style="2" customWidth="1"/>
    <col min="8204" max="8204" width="6" style="2" customWidth="1"/>
    <col min="8205" max="8205" width="6.140625" style="2" customWidth="1"/>
    <col min="8206" max="8206" width="5.85546875" style="2" customWidth="1"/>
    <col min="8207" max="8207" width="6.140625" style="2" customWidth="1"/>
    <col min="8208" max="8209" width="6" style="2" customWidth="1"/>
    <col min="8210" max="8210" width="5.85546875" style="2" customWidth="1"/>
    <col min="8211" max="8211" width="6.5703125" style="2" customWidth="1"/>
    <col min="8212" max="8212" width="5.85546875" style="2" customWidth="1"/>
    <col min="8213" max="8213" width="6.140625" style="2" customWidth="1"/>
    <col min="8214" max="8214" width="6.5703125" style="2" customWidth="1"/>
    <col min="8215" max="8216" width="6" style="2" customWidth="1"/>
    <col min="8217" max="8217" width="6.140625" style="2" customWidth="1"/>
    <col min="8218" max="8218" width="6.85546875" style="2" customWidth="1"/>
    <col min="8219" max="8220" width="5.42578125" style="2" customWidth="1"/>
    <col min="8221" max="8449" width="5.5703125" style="2"/>
    <col min="8450" max="8450" width="4.140625" style="2" customWidth="1"/>
    <col min="8451" max="8451" width="25.85546875" style="2" customWidth="1"/>
    <col min="8452" max="8452" width="5.85546875" style="2" customWidth="1"/>
    <col min="8453" max="8453" width="6.7109375" style="2" customWidth="1"/>
    <col min="8454" max="8454" width="6.140625" style="2" customWidth="1"/>
    <col min="8455" max="8455" width="5.85546875" style="2" customWidth="1"/>
    <col min="8456" max="8456" width="6.140625" style="2" customWidth="1"/>
    <col min="8457" max="8457" width="6.7109375" style="2" customWidth="1"/>
    <col min="8458" max="8458" width="6.5703125" style="2" customWidth="1"/>
    <col min="8459" max="8459" width="6.42578125" style="2" customWidth="1"/>
    <col min="8460" max="8460" width="6" style="2" customWidth="1"/>
    <col min="8461" max="8461" width="6.140625" style="2" customWidth="1"/>
    <col min="8462" max="8462" width="5.85546875" style="2" customWidth="1"/>
    <col min="8463" max="8463" width="6.140625" style="2" customWidth="1"/>
    <col min="8464" max="8465" width="6" style="2" customWidth="1"/>
    <col min="8466" max="8466" width="5.85546875" style="2" customWidth="1"/>
    <col min="8467" max="8467" width="6.5703125" style="2" customWidth="1"/>
    <col min="8468" max="8468" width="5.85546875" style="2" customWidth="1"/>
    <col min="8469" max="8469" width="6.140625" style="2" customWidth="1"/>
    <col min="8470" max="8470" width="6.5703125" style="2" customWidth="1"/>
    <col min="8471" max="8472" width="6" style="2" customWidth="1"/>
    <col min="8473" max="8473" width="6.140625" style="2" customWidth="1"/>
    <col min="8474" max="8474" width="6.85546875" style="2" customWidth="1"/>
    <col min="8475" max="8476" width="5.42578125" style="2" customWidth="1"/>
    <col min="8477" max="8705" width="5.5703125" style="2"/>
    <col min="8706" max="8706" width="4.140625" style="2" customWidth="1"/>
    <col min="8707" max="8707" width="25.85546875" style="2" customWidth="1"/>
    <col min="8708" max="8708" width="5.85546875" style="2" customWidth="1"/>
    <col min="8709" max="8709" width="6.7109375" style="2" customWidth="1"/>
    <col min="8710" max="8710" width="6.140625" style="2" customWidth="1"/>
    <col min="8711" max="8711" width="5.85546875" style="2" customWidth="1"/>
    <col min="8712" max="8712" width="6.140625" style="2" customWidth="1"/>
    <col min="8713" max="8713" width="6.7109375" style="2" customWidth="1"/>
    <col min="8714" max="8714" width="6.5703125" style="2" customWidth="1"/>
    <col min="8715" max="8715" width="6.42578125" style="2" customWidth="1"/>
    <col min="8716" max="8716" width="6" style="2" customWidth="1"/>
    <col min="8717" max="8717" width="6.140625" style="2" customWidth="1"/>
    <col min="8718" max="8718" width="5.85546875" style="2" customWidth="1"/>
    <col min="8719" max="8719" width="6.140625" style="2" customWidth="1"/>
    <col min="8720" max="8721" width="6" style="2" customWidth="1"/>
    <col min="8722" max="8722" width="5.85546875" style="2" customWidth="1"/>
    <col min="8723" max="8723" width="6.5703125" style="2" customWidth="1"/>
    <col min="8724" max="8724" width="5.85546875" style="2" customWidth="1"/>
    <col min="8725" max="8725" width="6.140625" style="2" customWidth="1"/>
    <col min="8726" max="8726" width="6.5703125" style="2" customWidth="1"/>
    <col min="8727" max="8728" width="6" style="2" customWidth="1"/>
    <col min="8729" max="8729" width="6.140625" style="2" customWidth="1"/>
    <col min="8730" max="8730" width="6.85546875" style="2" customWidth="1"/>
    <col min="8731" max="8732" width="5.42578125" style="2" customWidth="1"/>
    <col min="8733" max="8961" width="5.5703125" style="2"/>
    <col min="8962" max="8962" width="4.140625" style="2" customWidth="1"/>
    <col min="8963" max="8963" width="25.85546875" style="2" customWidth="1"/>
    <col min="8964" max="8964" width="5.85546875" style="2" customWidth="1"/>
    <col min="8965" max="8965" width="6.7109375" style="2" customWidth="1"/>
    <col min="8966" max="8966" width="6.140625" style="2" customWidth="1"/>
    <col min="8967" max="8967" width="5.85546875" style="2" customWidth="1"/>
    <col min="8968" max="8968" width="6.140625" style="2" customWidth="1"/>
    <col min="8969" max="8969" width="6.7109375" style="2" customWidth="1"/>
    <col min="8970" max="8970" width="6.5703125" style="2" customWidth="1"/>
    <col min="8971" max="8971" width="6.42578125" style="2" customWidth="1"/>
    <col min="8972" max="8972" width="6" style="2" customWidth="1"/>
    <col min="8973" max="8973" width="6.140625" style="2" customWidth="1"/>
    <col min="8974" max="8974" width="5.85546875" style="2" customWidth="1"/>
    <col min="8975" max="8975" width="6.140625" style="2" customWidth="1"/>
    <col min="8976" max="8977" width="6" style="2" customWidth="1"/>
    <col min="8978" max="8978" width="5.85546875" style="2" customWidth="1"/>
    <col min="8979" max="8979" width="6.5703125" style="2" customWidth="1"/>
    <col min="8980" max="8980" width="5.85546875" style="2" customWidth="1"/>
    <col min="8981" max="8981" width="6.140625" style="2" customWidth="1"/>
    <col min="8982" max="8982" width="6.5703125" style="2" customWidth="1"/>
    <col min="8983" max="8984" width="6" style="2" customWidth="1"/>
    <col min="8985" max="8985" width="6.140625" style="2" customWidth="1"/>
    <col min="8986" max="8986" width="6.85546875" style="2" customWidth="1"/>
    <col min="8987" max="8988" width="5.42578125" style="2" customWidth="1"/>
    <col min="8989" max="9217" width="5.5703125" style="2"/>
    <col min="9218" max="9218" width="4.140625" style="2" customWidth="1"/>
    <col min="9219" max="9219" width="25.85546875" style="2" customWidth="1"/>
    <col min="9220" max="9220" width="5.85546875" style="2" customWidth="1"/>
    <col min="9221" max="9221" width="6.7109375" style="2" customWidth="1"/>
    <col min="9222" max="9222" width="6.140625" style="2" customWidth="1"/>
    <col min="9223" max="9223" width="5.85546875" style="2" customWidth="1"/>
    <col min="9224" max="9224" width="6.140625" style="2" customWidth="1"/>
    <col min="9225" max="9225" width="6.7109375" style="2" customWidth="1"/>
    <col min="9226" max="9226" width="6.5703125" style="2" customWidth="1"/>
    <col min="9227" max="9227" width="6.42578125" style="2" customWidth="1"/>
    <col min="9228" max="9228" width="6" style="2" customWidth="1"/>
    <col min="9229" max="9229" width="6.140625" style="2" customWidth="1"/>
    <col min="9230" max="9230" width="5.85546875" style="2" customWidth="1"/>
    <col min="9231" max="9231" width="6.140625" style="2" customWidth="1"/>
    <col min="9232" max="9233" width="6" style="2" customWidth="1"/>
    <col min="9234" max="9234" width="5.85546875" style="2" customWidth="1"/>
    <col min="9235" max="9235" width="6.5703125" style="2" customWidth="1"/>
    <col min="9236" max="9236" width="5.85546875" style="2" customWidth="1"/>
    <col min="9237" max="9237" width="6.140625" style="2" customWidth="1"/>
    <col min="9238" max="9238" width="6.5703125" style="2" customWidth="1"/>
    <col min="9239" max="9240" width="6" style="2" customWidth="1"/>
    <col min="9241" max="9241" width="6.140625" style="2" customWidth="1"/>
    <col min="9242" max="9242" width="6.85546875" style="2" customWidth="1"/>
    <col min="9243" max="9244" width="5.42578125" style="2" customWidth="1"/>
    <col min="9245" max="9473" width="5.5703125" style="2"/>
    <col min="9474" max="9474" width="4.140625" style="2" customWidth="1"/>
    <col min="9475" max="9475" width="25.85546875" style="2" customWidth="1"/>
    <col min="9476" max="9476" width="5.85546875" style="2" customWidth="1"/>
    <col min="9477" max="9477" width="6.7109375" style="2" customWidth="1"/>
    <col min="9478" max="9478" width="6.140625" style="2" customWidth="1"/>
    <col min="9479" max="9479" width="5.85546875" style="2" customWidth="1"/>
    <col min="9480" max="9480" width="6.140625" style="2" customWidth="1"/>
    <col min="9481" max="9481" width="6.7109375" style="2" customWidth="1"/>
    <col min="9482" max="9482" width="6.5703125" style="2" customWidth="1"/>
    <col min="9483" max="9483" width="6.42578125" style="2" customWidth="1"/>
    <col min="9484" max="9484" width="6" style="2" customWidth="1"/>
    <col min="9485" max="9485" width="6.140625" style="2" customWidth="1"/>
    <col min="9486" max="9486" width="5.85546875" style="2" customWidth="1"/>
    <col min="9487" max="9487" width="6.140625" style="2" customWidth="1"/>
    <col min="9488" max="9489" width="6" style="2" customWidth="1"/>
    <col min="9490" max="9490" width="5.85546875" style="2" customWidth="1"/>
    <col min="9491" max="9491" width="6.5703125" style="2" customWidth="1"/>
    <col min="9492" max="9492" width="5.85546875" style="2" customWidth="1"/>
    <col min="9493" max="9493" width="6.140625" style="2" customWidth="1"/>
    <col min="9494" max="9494" width="6.5703125" style="2" customWidth="1"/>
    <col min="9495" max="9496" width="6" style="2" customWidth="1"/>
    <col min="9497" max="9497" width="6.140625" style="2" customWidth="1"/>
    <col min="9498" max="9498" width="6.85546875" style="2" customWidth="1"/>
    <col min="9499" max="9500" width="5.42578125" style="2" customWidth="1"/>
    <col min="9501" max="9729" width="5.5703125" style="2"/>
    <col min="9730" max="9730" width="4.140625" style="2" customWidth="1"/>
    <col min="9731" max="9731" width="25.85546875" style="2" customWidth="1"/>
    <col min="9732" max="9732" width="5.85546875" style="2" customWidth="1"/>
    <col min="9733" max="9733" width="6.7109375" style="2" customWidth="1"/>
    <col min="9734" max="9734" width="6.140625" style="2" customWidth="1"/>
    <col min="9735" max="9735" width="5.85546875" style="2" customWidth="1"/>
    <col min="9736" max="9736" width="6.140625" style="2" customWidth="1"/>
    <col min="9737" max="9737" width="6.7109375" style="2" customWidth="1"/>
    <col min="9738" max="9738" width="6.5703125" style="2" customWidth="1"/>
    <col min="9739" max="9739" width="6.42578125" style="2" customWidth="1"/>
    <col min="9740" max="9740" width="6" style="2" customWidth="1"/>
    <col min="9741" max="9741" width="6.140625" style="2" customWidth="1"/>
    <col min="9742" max="9742" width="5.85546875" style="2" customWidth="1"/>
    <col min="9743" max="9743" width="6.140625" style="2" customWidth="1"/>
    <col min="9744" max="9745" width="6" style="2" customWidth="1"/>
    <col min="9746" max="9746" width="5.85546875" style="2" customWidth="1"/>
    <col min="9747" max="9747" width="6.5703125" style="2" customWidth="1"/>
    <col min="9748" max="9748" width="5.85546875" style="2" customWidth="1"/>
    <col min="9749" max="9749" width="6.140625" style="2" customWidth="1"/>
    <col min="9750" max="9750" width="6.5703125" style="2" customWidth="1"/>
    <col min="9751" max="9752" width="6" style="2" customWidth="1"/>
    <col min="9753" max="9753" width="6.140625" style="2" customWidth="1"/>
    <col min="9754" max="9754" width="6.85546875" style="2" customWidth="1"/>
    <col min="9755" max="9756" width="5.42578125" style="2" customWidth="1"/>
    <col min="9757" max="9985" width="5.5703125" style="2"/>
    <col min="9986" max="9986" width="4.140625" style="2" customWidth="1"/>
    <col min="9987" max="9987" width="25.85546875" style="2" customWidth="1"/>
    <col min="9988" max="9988" width="5.85546875" style="2" customWidth="1"/>
    <col min="9989" max="9989" width="6.7109375" style="2" customWidth="1"/>
    <col min="9990" max="9990" width="6.140625" style="2" customWidth="1"/>
    <col min="9991" max="9991" width="5.85546875" style="2" customWidth="1"/>
    <col min="9992" max="9992" width="6.140625" style="2" customWidth="1"/>
    <col min="9993" max="9993" width="6.7109375" style="2" customWidth="1"/>
    <col min="9994" max="9994" width="6.5703125" style="2" customWidth="1"/>
    <col min="9995" max="9995" width="6.42578125" style="2" customWidth="1"/>
    <col min="9996" max="9996" width="6" style="2" customWidth="1"/>
    <col min="9997" max="9997" width="6.140625" style="2" customWidth="1"/>
    <col min="9998" max="9998" width="5.85546875" style="2" customWidth="1"/>
    <col min="9999" max="9999" width="6.140625" style="2" customWidth="1"/>
    <col min="10000" max="10001" width="6" style="2" customWidth="1"/>
    <col min="10002" max="10002" width="5.85546875" style="2" customWidth="1"/>
    <col min="10003" max="10003" width="6.5703125" style="2" customWidth="1"/>
    <col min="10004" max="10004" width="5.85546875" style="2" customWidth="1"/>
    <col min="10005" max="10005" width="6.140625" style="2" customWidth="1"/>
    <col min="10006" max="10006" width="6.5703125" style="2" customWidth="1"/>
    <col min="10007" max="10008" width="6" style="2" customWidth="1"/>
    <col min="10009" max="10009" width="6.140625" style="2" customWidth="1"/>
    <col min="10010" max="10010" width="6.85546875" style="2" customWidth="1"/>
    <col min="10011" max="10012" width="5.42578125" style="2" customWidth="1"/>
    <col min="10013" max="10241" width="5.5703125" style="2"/>
    <col min="10242" max="10242" width="4.140625" style="2" customWidth="1"/>
    <col min="10243" max="10243" width="25.85546875" style="2" customWidth="1"/>
    <col min="10244" max="10244" width="5.85546875" style="2" customWidth="1"/>
    <col min="10245" max="10245" width="6.7109375" style="2" customWidth="1"/>
    <col min="10246" max="10246" width="6.140625" style="2" customWidth="1"/>
    <col min="10247" max="10247" width="5.85546875" style="2" customWidth="1"/>
    <col min="10248" max="10248" width="6.140625" style="2" customWidth="1"/>
    <col min="10249" max="10249" width="6.7109375" style="2" customWidth="1"/>
    <col min="10250" max="10250" width="6.5703125" style="2" customWidth="1"/>
    <col min="10251" max="10251" width="6.42578125" style="2" customWidth="1"/>
    <col min="10252" max="10252" width="6" style="2" customWidth="1"/>
    <col min="10253" max="10253" width="6.140625" style="2" customWidth="1"/>
    <col min="10254" max="10254" width="5.85546875" style="2" customWidth="1"/>
    <col min="10255" max="10255" width="6.140625" style="2" customWidth="1"/>
    <col min="10256" max="10257" width="6" style="2" customWidth="1"/>
    <col min="10258" max="10258" width="5.85546875" style="2" customWidth="1"/>
    <col min="10259" max="10259" width="6.5703125" style="2" customWidth="1"/>
    <col min="10260" max="10260" width="5.85546875" style="2" customWidth="1"/>
    <col min="10261" max="10261" width="6.140625" style="2" customWidth="1"/>
    <col min="10262" max="10262" width="6.5703125" style="2" customWidth="1"/>
    <col min="10263" max="10264" width="6" style="2" customWidth="1"/>
    <col min="10265" max="10265" width="6.140625" style="2" customWidth="1"/>
    <col min="10266" max="10266" width="6.85546875" style="2" customWidth="1"/>
    <col min="10267" max="10268" width="5.42578125" style="2" customWidth="1"/>
    <col min="10269" max="10497" width="5.5703125" style="2"/>
    <col min="10498" max="10498" width="4.140625" style="2" customWidth="1"/>
    <col min="10499" max="10499" width="25.85546875" style="2" customWidth="1"/>
    <col min="10500" max="10500" width="5.85546875" style="2" customWidth="1"/>
    <col min="10501" max="10501" width="6.7109375" style="2" customWidth="1"/>
    <col min="10502" max="10502" width="6.140625" style="2" customWidth="1"/>
    <col min="10503" max="10503" width="5.85546875" style="2" customWidth="1"/>
    <col min="10504" max="10504" width="6.140625" style="2" customWidth="1"/>
    <col min="10505" max="10505" width="6.7109375" style="2" customWidth="1"/>
    <col min="10506" max="10506" width="6.5703125" style="2" customWidth="1"/>
    <col min="10507" max="10507" width="6.42578125" style="2" customWidth="1"/>
    <col min="10508" max="10508" width="6" style="2" customWidth="1"/>
    <col min="10509" max="10509" width="6.140625" style="2" customWidth="1"/>
    <col min="10510" max="10510" width="5.85546875" style="2" customWidth="1"/>
    <col min="10511" max="10511" width="6.140625" style="2" customWidth="1"/>
    <col min="10512" max="10513" width="6" style="2" customWidth="1"/>
    <col min="10514" max="10514" width="5.85546875" style="2" customWidth="1"/>
    <col min="10515" max="10515" width="6.5703125" style="2" customWidth="1"/>
    <col min="10516" max="10516" width="5.85546875" style="2" customWidth="1"/>
    <col min="10517" max="10517" width="6.140625" style="2" customWidth="1"/>
    <col min="10518" max="10518" width="6.5703125" style="2" customWidth="1"/>
    <col min="10519" max="10520" width="6" style="2" customWidth="1"/>
    <col min="10521" max="10521" width="6.140625" style="2" customWidth="1"/>
    <col min="10522" max="10522" width="6.85546875" style="2" customWidth="1"/>
    <col min="10523" max="10524" width="5.42578125" style="2" customWidth="1"/>
    <col min="10525" max="10753" width="5.5703125" style="2"/>
    <col min="10754" max="10754" width="4.140625" style="2" customWidth="1"/>
    <col min="10755" max="10755" width="25.85546875" style="2" customWidth="1"/>
    <col min="10756" max="10756" width="5.85546875" style="2" customWidth="1"/>
    <col min="10757" max="10757" width="6.7109375" style="2" customWidth="1"/>
    <col min="10758" max="10758" width="6.140625" style="2" customWidth="1"/>
    <col min="10759" max="10759" width="5.85546875" style="2" customWidth="1"/>
    <col min="10760" max="10760" width="6.140625" style="2" customWidth="1"/>
    <col min="10761" max="10761" width="6.7109375" style="2" customWidth="1"/>
    <col min="10762" max="10762" width="6.5703125" style="2" customWidth="1"/>
    <col min="10763" max="10763" width="6.42578125" style="2" customWidth="1"/>
    <col min="10764" max="10764" width="6" style="2" customWidth="1"/>
    <col min="10765" max="10765" width="6.140625" style="2" customWidth="1"/>
    <col min="10766" max="10766" width="5.85546875" style="2" customWidth="1"/>
    <col min="10767" max="10767" width="6.140625" style="2" customWidth="1"/>
    <col min="10768" max="10769" width="6" style="2" customWidth="1"/>
    <col min="10770" max="10770" width="5.85546875" style="2" customWidth="1"/>
    <col min="10771" max="10771" width="6.5703125" style="2" customWidth="1"/>
    <col min="10772" max="10772" width="5.85546875" style="2" customWidth="1"/>
    <col min="10773" max="10773" width="6.140625" style="2" customWidth="1"/>
    <col min="10774" max="10774" width="6.5703125" style="2" customWidth="1"/>
    <col min="10775" max="10776" width="6" style="2" customWidth="1"/>
    <col min="10777" max="10777" width="6.140625" style="2" customWidth="1"/>
    <col min="10778" max="10778" width="6.85546875" style="2" customWidth="1"/>
    <col min="10779" max="10780" width="5.42578125" style="2" customWidth="1"/>
    <col min="10781" max="11009" width="5.5703125" style="2"/>
    <col min="11010" max="11010" width="4.140625" style="2" customWidth="1"/>
    <col min="11011" max="11011" width="25.85546875" style="2" customWidth="1"/>
    <col min="11012" max="11012" width="5.85546875" style="2" customWidth="1"/>
    <col min="11013" max="11013" width="6.7109375" style="2" customWidth="1"/>
    <col min="11014" max="11014" width="6.140625" style="2" customWidth="1"/>
    <col min="11015" max="11015" width="5.85546875" style="2" customWidth="1"/>
    <col min="11016" max="11016" width="6.140625" style="2" customWidth="1"/>
    <col min="11017" max="11017" width="6.7109375" style="2" customWidth="1"/>
    <col min="11018" max="11018" width="6.5703125" style="2" customWidth="1"/>
    <col min="11019" max="11019" width="6.42578125" style="2" customWidth="1"/>
    <col min="11020" max="11020" width="6" style="2" customWidth="1"/>
    <col min="11021" max="11021" width="6.140625" style="2" customWidth="1"/>
    <col min="11022" max="11022" width="5.85546875" style="2" customWidth="1"/>
    <col min="11023" max="11023" width="6.140625" style="2" customWidth="1"/>
    <col min="11024" max="11025" width="6" style="2" customWidth="1"/>
    <col min="11026" max="11026" width="5.85546875" style="2" customWidth="1"/>
    <col min="11027" max="11027" width="6.5703125" style="2" customWidth="1"/>
    <col min="11028" max="11028" width="5.85546875" style="2" customWidth="1"/>
    <col min="11029" max="11029" width="6.140625" style="2" customWidth="1"/>
    <col min="11030" max="11030" width="6.5703125" style="2" customWidth="1"/>
    <col min="11031" max="11032" width="6" style="2" customWidth="1"/>
    <col min="11033" max="11033" width="6.140625" style="2" customWidth="1"/>
    <col min="11034" max="11034" width="6.85546875" style="2" customWidth="1"/>
    <col min="11035" max="11036" width="5.42578125" style="2" customWidth="1"/>
    <col min="11037" max="11265" width="5.5703125" style="2"/>
    <col min="11266" max="11266" width="4.140625" style="2" customWidth="1"/>
    <col min="11267" max="11267" width="25.85546875" style="2" customWidth="1"/>
    <col min="11268" max="11268" width="5.85546875" style="2" customWidth="1"/>
    <col min="11269" max="11269" width="6.7109375" style="2" customWidth="1"/>
    <col min="11270" max="11270" width="6.140625" style="2" customWidth="1"/>
    <col min="11271" max="11271" width="5.85546875" style="2" customWidth="1"/>
    <col min="11272" max="11272" width="6.140625" style="2" customWidth="1"/>
    <col min="11273" max="11273" width="6.7109375" style="2" customWidth="1"/>
    <col min="11274" max="11274" width="6.5703125" style="2" customWidth="1"/>
    <col min="11275" max="11275" width="6.42578125" style="2" customWidth="1"/>
    <col min="11276" max="11276" width="6" style="2" customWidth="1"/>
    <col min="11277" max="11277" width="6.140625" style="2" customWidth="1"/>
    <col min="11278" max="11278" width="5.85546875" style="2" customWidth="1"/>
    <col min="11279" max="11279" width="6.140625" style="2" customWidth="1"/>
    <col min="11280" max="11281" width="6" style="2" customWidth="1"/>
    <col min="11282" max="11282" width="5.85546875" style="2" customWidth="1"/>
    <col min="11283" max="11283" width="6.5703125" style="2" customWidth="1"/>
    <col min="11284" max="11284" width="5.85546875" style="2" customWidth="1"/>
    <col min="11285" max="11285" width="6.140625" style="2" customWidth="1"/>
    <col min="11286" max="11286" width="6.5703125" style="2" customWidth="1"/>
    <col min="11287" max="11288" width="6" style="2" customWidth="1"/>
    <col min="11289" max="11289" width="6.140625" style="2" customWidth="1"/>
    <col min="11290" max="11290" width="6.85546875" style="2" customWidth="1"/>
    <col min="11291" max="11292" width="5.42578125" style="2" customWidth="1"/>
    <col min="11293" max="11521" width="5.5703125" style="2"/>
    <col min="11522" max="11522" width="4.140625" style="2" customWidth="1"/>
    <col min="11523" max="11523" width="25.85546875" style="2" customWidth="1"/>
    <col min="11524" max="11524" width="5.85546875" style="2" customWidth="1"/>
    <col min="11525" max="11525" width="6.7109375" style="2" customWidth="1"/>
    <col min="11526" max="11526" width="6.140625" style="2" customWidth="1"/>
    <col min="11527" max="11527" width="5.85546875" style="2" customWidth="1"/>
    <col min="11528" max="11528" width="6.140625" style="2" customWidth="1"/>
    <col min="11529" max="11529" width="6.7109375" style="2" customWidth="1"/>
    <col min="11530" max="11530" width="6.5703125" style="2" customWidth="1"/>
    <col min="11531" max="11531" width="6.42578125" style="2" customWidth="1"/>
    <col min="11532" max="11532" width="6" style="2" customWidth="1"/>
    <col min="11533" max="11533" width="6.140625" style="2" customWidth="1"/>
    <col min="11534" max="11534" width="5.85546875" style="2" customWidth="1"/>
    <col min="11535" max="11535" width="6.140625" style="2" customWidth="1"/>
    <col min="11536" max="11537" width="6" style="2" customWidth="1"/>
    <col min="11538" max="11538" width="5.85546875" style="2" customWidth="1"/>
    <col min="11539" max="11539" width="6.5703125" style="2" customWidth="1"/>
    <col min="11540" max="11540" width="5.85546875" style="2" customWidth="1"/>
    <col min="11541" max="11541" width="6.140625" style="2" customWidth="1"/>
    <col min="11542" max="11542" width="6.5703125" style="2" customWidth="1"/>
    <col min="11543" max="11544" width="6" style="2" customWidth="1"/>
    <col min="11545" max="11545" width="6.140625" style="2" customWidth="1"/>
    <col min="11546" max="11546" width="6.85546875" style="2" customWidth="1"/>
    <col min="11547" max="11548" width="5.42578125" style="2" customWidth="1"/>
    <col min="11549" max="11777" width="5.5703125" style="2"/>
    <col min="11778" max="11778" width="4.140625" style="2" customWidth="1"/>
    <col min="11779" max="11779" width="25.85546875" style="2" customWidth="1"/>
    <col min="11780" max="11780" width="5.85546875" style="2" customWidth="1"/>
    <col min="11781" max="11781" width="6.7109375" style="2" customWidth="1"/>
    <col min="11782" max="11782" width="6.140625" style="2" customWidth="1"/>
    <col min="11783" max="11783" width="5.85546875" style="2" customWidth="1"/>
    <col min="11784" max="11784" width="6.140625" style="2" customWidth="1"/>
    <col min="11785" max="11785" width="6.7109375" style="2" customWidth="1"/>
    <col min="11786" max="11786" width="6.5703125" style="2" customWidth="1"/>
    <col min="11787" max="11787" width="6.42578125" style="2" customWidth="1"/>
    <col min="11788" max="11788" width="6" style="2" customWidth="1"/>
    <col min="11789" max="11789" width="6.140625" style="2" customWidth="1"/>
    <col min="11790" max="11790" width="5.85546875" style="2" customWidth="1"/>
    <col min="11791" max="11791" width="6.140625" style="2" customWidth="1"/>
    <col min="11792" max="11793" width="6" style="2" customWidth="1"/>
    <col min="11794" max="11794" width="5.85546875" style="2" customWidth="1"/>
    <col min="11795" max="11795" width="6.5703125" style="2" customWidth="1"/>
    <col min="11796" max="11796" width="5.85546875" style="2" customWidth="1"/>
    <col min="11797" max="11797" width="6.140625" style="2" customWidth="1"/>
    <col min="11798" max="11798" width="6.5703125" style="2" customWidth="1"/>
    <col min="11799" max="11800" width="6" style="2" customWidth="1"/>
    <col min="11801" max="11801" width="6.140625" style="2" customWidth="1"/>
    <col min="11802" max="11802" width="6.85546875" style="2" customWidth="1"/>
    <col min="11803" max="11804" width="5.42578125" style="2" customWidth="1"/>
    <col min="11805" max="12033" width="5.5703125" style="2"/>
    <col min="12034" max="12034" width="4.140625" style="2" customWidth="1"/>
    <col min="12035" max="12035" width="25.85546875" style="2" customWidth="1"/>
    <col min="12036" max="12036" width="5.85546875" style="2" customWidth="1"/>
    <col min="12037" max="12037" width="6.7109375" style="2" customWidth="1"/>
    <col min="12038" max="12038" width="6.140625" style="2" customWidth="1"/>
    <col min="12039" max="12039" width="5.85546875" style="2" customWidth="1"/>
    <col min="12040" max="12040" width="6.140625" style="2" customWidth="1"/>
    <col min="12041" max="12041" width="6.7109375" style="2" customWidth="1"/>
    <col min="12042" max="12042" width="6.5703125" style="2" customWidth="1"/>
    <col min="12043" max="12043" width="6.42578125" style="2" customWidth="1"/>
    <col min="12044" max="12044" width="6" style="2" customWidth="1"/>
    <col min="12045" max="12045" width="6.140625" style="2" customWidth="1"/>
    <col min="12046" max="12046" width="5.85546875" style="2" customWidth="1"/>
    <col min="12047" max="12047" width="6.140625" style="2" customWidth="1"/>
    <col min="12048" max="12049" width="6" style="2" customWidth="1"/>
    <col min="12050" max="12050" width="5.85546875" style="2" customWidth="1"/>
    <col min="12051" max="12051" width="6.5703125" style="2" customWidth="1"/>
    <col min="12052" max="12052" width="5.85546875" style="2" customWidth="1"/>
    <col min="12053" max="12053" width="6.140625" style="2" customWidth="1"/>
    <col min="12054" max="12054" width="6.5703125" style="2" customWidth="1"/>
    <col min="12055" max="12056" width="6" style="2" customWidth="1"/>
    <col min="12057" max="12057" width="6.140625" style="2" customWidth="1"/>
    <col min="12058" max="12058" width="6.85546875" style="2" customWidth="1"/>
    <col min="12059" max="12060" width="5.42578125" style="2" customWidth="1"/>
    <col min="12061" max="12289" width="5.5703125" style="2"/>
    <col min="12290" max="12290" width="4.140625" style="2" customWidth="1"/>
    <col min="12291" max="12291" width="25.85546875" style="2" customWidth="1"/>
    <col min="12292" max="12292" width="5.85546875" style="2" customWidth="1"/>
    <col min="12293" max="12293" width="6.7109375" style="2" customWidth="1"/>
    <col min="12294" max="12294" width="6.140625" style="2" customWidth="1"/>
    <col min="12295" max="12295" width="5.85546875" style="2" customWidth="1"/>
    <col min="12296" max="12296" width="6.140625" style="2" customWidth="1"/>
    <col min="12297" max="12297" width="6.7109375" style="2" customWidth="1"/>
    <col min="12298" max="12298" width="6.5703125" style="2" customWidth="1"/>
    <col min="12299" max="12299" width="6.42578125" style="2" customWidth="1"/>
    <col min="12300" max="12300" width="6" style="2" customWidth="1"/>
    <col min="12301" max="12301" width="6.140625" style="2" customWidth="1"/>
    <col min="12302" max="12302" width="5.85546875" style="2" customWidth="1"/>
    <col min="12303" max="12303" width="6.140625" style="2" customWidth="1"/>
    <col min="12304" max="12305" width="6" style="2" customWidth="1"/>
    <col min="12306" max="12306" width="5.85546875" style="2" customWidth="1"/>
    <col min="12307" max="12307" width="6.5703125" style="2" customWidth="1"/>
    <col min="12308" max="12308" width="5.85546875" style="2" customWidth="1"/>
    <col min="12309" max="12309" width="6.140625" style="2" customWidth="1"/>
    <col min="12310" max="12310" width="6.5703125" style="2" customWidth="1"/>
    <col min="12311" max="12312" width="6" style="2" customWidth="1"/>
    <col min="12313" max="12313" width="6.140625" style="2" customWidth="1"/>
    <col min="12314" max="12314" width="6.85546875" style="2" customWidth="1"/>
    <col min="12315" max="12316" width="5.42578125" style="2" customWidth="1"/>
    <col min="12317" max="12545" width="5.5703125" style="2"/>
    <col min="12546" max="12546" width="4.140625" style="2" customWidth="1"/>
    <col min="12547" max="12547" width="25.85546875" style="2" customWidth="1"/>
    <col min="12548" max="12548" width="5.85546875" style="2" customWidth="1"/>
    <col min="12549" max="12549" width="6.7109375" style="2" customWidth="1"/>
    <col min="12550" max="12550" width="6.140625" style="2" customWidth="1"/>
    <col min="12551" max="12551" width="5.85546875" style="2" customWidth="1"/>
    <col min="12552" max="12552" width="6.140625" style="2" customWidth="1"/>
    <col min="12553" max="12553" width="6.7109375" style="2" customWidth="1"/>
    <col min="12554" max="12554" width="6.5703125" style="2" customWidth="1"/>
    <col min="12555" max="12555" width="6.42578125" style="2" customWidth="1"/>
    <col min="12556" max="12556" width="6" style="2" customWidth="1"/>
    <col min="12557" max="12557" width="6.140625" style="2" customWidth="1"/>
    <col min="12558" max="12558" width="5.85546875" style="2" customWidth="1"/>
    <col min="12559" max="12559" width="6.140625" style="2" customWidth="1"/>
    <col min="12560" max="12561" width="6" style="2" customWidth="1"/>
    <col min="12562" max="12562" width="5.85546875" style="2" customWidth="1"/>
    <col min="12563" max="12563" width="6.5703125" style="2" customWidth="1"/>
    <col min="12564" max="12564" width="5.85546875" style="2" customWidth="1"/>
    <col min="12565" max="12565" width="6.140625" style="2" customWidth="1"/>
    <col min="12566" max="12566" width="6.5703125" style="2" customWidth="1"/>
    <col min="12567" max="12568" width="6" style="2" customWidth="1"/>
    <col min="12569" max="12569" width="6.140625" style="2" customWidth="1"/>
    <col min="12570" max="12570" width="6.85546875" style="2" customWidth="1"/>
    <col min="12571" max="12572" width="5.42578125" style="2" customWidth="1"/>
    <col min="12573" max="12801" width="5.5703125" style="2"/>
    <col min="12802" max="12802" width="4.140625" style="2" customWidth="1"/>
    <col min="12803" max="12803" width="25.85546875" style="2" customWidth="1"/>
    <col min="12804" max="12804" width="5.85546875" style="2" customWidth="1"/>
    <col min="12805" max="12805" width="6.7109375" style="2" customWidth="1"/>
    <col min="12806" max="12806" width="6.140625" style="2" customWidth="1"/>
    <col min="12807" max="12807" width="5.85546875" style="2" customWidth="1"/>
    <col min="12808" max="12808" width="6.140625" style="2" customWidth="1"/>
    <col min="12809" max="12809" width="6.7109375" style="2" customWidth="1"/>
    <col min="12810" max="12810" width="6.5703125" style="2" customWidth="1"/>
    <col min="12811" max="12811" width="6.42578125" style="2" customWidth="1"/>
    <col min="12812" max="12812" width="6" style="2" customWidth="1"/>
    <col min="12813" max="12813" width="6.140625" style="2" customWidth="1"/>
    <col min="12814" max="12814" width="5.85546875" style="2" customWidth="1"/>
    <col min="12815" max="12815" width="6.140625" style="2" customWidth="1"/>
    <col min="12816" max="12817" width="6" style="2" customWidth="1"/>
    <col min="12818" max="12818" width="5.85546875" style="2" customWidth="1"/>
    <col min="12819" max="12819" width="6.5703125" style="2" customWidth="1"/>
    <col min="12820" max="12820" width="5.85546875" style="2" customWidth="1"/>
    <col min="12821" max="12821" width="6.140625" style="2" customWidth="1"/>
    <col min="12822" max="12822" width="6.5703125" style="2" customWidth="1"/>
    <col min="12823" max="12824" width="6" style="2" customWidth="1"/>
    <col min="12825" max="12825" width="6.140625" style="2" customWidth="1"/>
    <col min="12826" max="12826" width="6.85546875" style="2" customWidth="1"/>
    <col min="12827" max="12828" width="5.42578125" style="2" customWidth="1"/>
    <col min="12829" max="13057" width="5.5703125" style="2"/>
    <col min="13058" max="13058" width="4.140625" style="2" customWidth="1"/>
    <col min="13059" max="13059" width="25.85546875" style="2" customWidth="1"/>
    <col min="13060" max="13060" width="5.85546875" style="2" customWidth="1"/>
    <col min="13061" max="13061" width="6.7109375" style="2" customWidth="1"/>
    <col min="13062" max="13062" width="6.140625" style="2" customWidth="1"/>
    <col min="13063" max="13063" width="5.85546875" style="2" customWidth="1"/>
    <col min="13064" max="13064" width="6.140625" style="2" customWidth="1"/>
    <col min="13065" max="13065" width="6.7109375" style="2" customWidth="1"/>
    <col min="13066" max="13066" width="6.5703125" style="2" customWidth="1"/>
    <col min="13067" max="13067" width="6.42578125" style="2" customWidth="1"/>
    <col min="13068" max="13068" width="6" style="2" customWidth="1"/>
    <col min="13069" max="13069" width="6.140625" style="2" customWidth="1"/>
    <col min="13070" max="13070" width="5.85546875" style="2" customWidth="1"/>
    <col min="13071" max="13071" width="6.140625" style="2" customWidth="1"/>
    <col min="13072" max="13073" width="6" style="2" customWidth="1"/>
    <col min="13074" max="13074" width="5.85546875" style="2" customWidth="1"/>
    <col min="13075" max="13075" width="6.5703125" style="2" customWidth="1"/>
    <col min="13076" max="13076" width="5.85546875" style="2" customWidth="1"/>
    <col min="13077" max="13077" width="6.140625" style="2" customWidth="1"/>
    <col min="13078" max="13078" width="6.5703125" style="2" customWidth="1"/>
    <col min="13079" max="13080" width="6" style="2" customWidth="1"/>
    <col min="13081" max="13081" width="6.140625" style="2" customWidth="1"/>
    <col min="13082" max="13082" width="6.85546875" style="2" customWidth="1"/>
    <col min="13083" max="13084" width="5.42578125" style="2" customWidth="1"/>
    <col min="13085" max="13313" width="5.5703125" style="2"/>
    <col min="13314" max="13314" width="4.140625" style="2" customWidth="1"/>
    <col min="13315" max="13315" width="25.85546875" style="2" customWidth="1"/>
    <col min="13316" max="13316" width="5.85546875" style="2" customWidth="1"/>
    <col min="13317" max="13317" width="6.7109375" style="2" customWidth="1"/>
    <col min="13318" max="13318" width="6.140625" style="2" customWidth="1"/>
    <col min="13319" max="13319" width="5.85546875" style="2" customWidth="1"/>
    <col min="13320" max="13320" width="6.140625" style="2" customWidth="1"/>
    <col min="13321" max="13321" width="6.7109375" style="2" customWidth="1"/>
    <col min="13322" max="13322" width="6.5703125" style="2" customWidth="1"/>
    <col min="13323" max="13323" width="6.42578125" style="2" customWidth="1"/>
    <col min="13324" max="13324" width="6" style="2" customWidth="1"/>
    <col min="13325" max="13325" width="6.140625" style="2" customWidth="1"/>
    <col min="13326" max="13326" width="5.85546875" style="2" customWidth="1"/>
    <col min="13327" max="13327" width="6.140625" style="2" customWidth="1"/>
    <col min="13328" max="13329" width="6" style="2" customWidth="1"/>
    <col min="13330" max="13330" width="5.85546875" style="2" customWidth="1"/>
    <col min="13331" max="13331" width="6.5703125" style="2" customWidth="1"/>
    <col min="13332" max="13332" width="5.85546875" style="2" customWidth="1"/>
    <col min="13333" max="13333" width="6.140625" style="2" customWidth="1"/>
    <col min="13334" max="13334" width="6.5703125" style="2" customWidth="1"/>
    <col min="13335" max="13336" width="6" style="2" customWidth="1"/>
    <col min="13337" max="13337" width="6.140625" style="2" customWidth="1"/>
    <col min="13338" max="13338" width="6.85546875" style="2" customWidth="1"/>
    <col min="13339" max="13340" width="5.42578125" style="2" customWidth="1"/>
    <col min="13341" max="13569" width="5.5703125" style="2"/>
    <col min="13570" max="13570" width="4.140625" style="2" customWidth="1"/>
    <col min="13571" max="13571" width="25.85546875" style="2" customWidth="1"/>
    <col min="13572" max="13572" width="5.85546875" style="2" customWidth="1"/>
    <col min="13573" max="13573" width="6.7109375" style="2" customWidth="1"/>
    <col min="13574" max="13574" width="6.140625" style="2" customWidth="1"/>
    <col min="13575" max="13575" width="5.85546875" style="2" customWidth="1"/>
    <col min="13576" max="13576" width="6.140625" style="2" customWidth="1"/>
    <col min="13577" max="13577" width="6.7109375" style="2" customWidth="1"/>
    <col min="13578" max="13578" width="6.5703125" style="2" customWidth="1"/>
    <col min="13579" max="13579" width="6.42578125" style="2" customWidth="1"/>
    <col min="13580" max="13580" width="6" style="2" customWidth="1"/>
    <col min="13581" max="13581" width="6.140625" style="2" customWidth="1"/>
    <col min="13582" max="13582" width="5.85546875" style="2" customWidth="1"/>
    <col min="13583" max="13583" width="6.140625" style="2" customWidth="1"/>
    <col min="13584" max="13585" width="6" style="2" customWidth="1"/>
    <col min="13586" max="13586" width="5.85546875" style="2" customWidth="1"/>
    <col min="13587" max="13587" width="6.5703125" style="2" customWidth="1"/>
    <col min="13588" max="13588" width="5.85546875" style="2" customWidth="1"/>
    <col min="13589" max="13589" width="6.140625" style="2" customWidth="1"/>
    <col min="13590" max="13590" width="6.5703125" style="2" customWidth="1"/>
    <col min="13591" max="13592" width="6" style="2" customWidth="1"/>
    <col min="13593" max="13593" width="6.140625" style="2" customWidth="1"/>
    <col min="13594" max="13594" width="6.85546875" style="2" customWidth="1"/>
    <col min="13595" max="13596" width="5.42578125" style="2" customWidth="1"/>
    <col min="13597" max="13825" width="5.5703125" style="2"/>
    <col min="13826" max="13826" width="4.140625" style="2" customWidth="1"/>
    <col min="13827" max="13827" width="25.85546875" style="2" customWidth="1"/>
    <col min="13828" max="13828" width="5.85546875" style="2" customWidth="1"/>
    <col min="13829" max="13829" width="6.7109375" style="2" customWidth="1"/>
    <col min="13830" max="13830" width="6.140625" style="2" customWidth="1"/>
    <col min="13831" max="13831" width="5.85546875" style="2" customWidth="1"/>
    <col min="13832" max="13832" width="6.140625" style="2" customWidth="1"/>
    <col min="13833" max="13833" width="6.7109375" style="2" customWidth="1"/>
    <col min="13834" max="13834" width="6.5703125" style="2" customWidth="1"/>
    <col min="13835" max="13835" width="6.42578125" style="2" customWidth="1"/>
    <col min="13836" max="13836" width="6" style="2" customWidth="1"/>
    <col min="13837" max="13837" width="6.140625" style="2" customWidth="1"/>
    <col min="13838" max="13838" width="5.85546875" style="2" customWidth="1"/>
    <col min="13839" max="13839" width="6.140625" style="2" customWidth="1"/>
    <col min="13840" max="13841" width="6" style="2" customWidth="1"/>
    <col min="13842" max="13842" width="5.85546875" style="2" customWidth="1"/>
    <col min="13843" max="13843" width="6.5703125" style="2" customWidth="1"/>
    <col min="13844" max="13844" width="5.85546875" style="2" customWidth="1"/>
    <col min="13845" max="13845" width="6.140625" style="2" customWidth="1"/>
    <col min="13846" max="13846" width="6.5703125" style="2" customWidth="1"/>
    <col min="13847" max="13848" width="6" style="2" customWidth="1"/>
    <col min="13849" max="13849" width="6.140625" style="2" customWidth="1"/>
    <col min="13850" max="13850" width="6.85546875" style="2" customWidth="1"/>
    <col min="13851" max="13852" width="5.42578125" style="2" customWidth="1"/>
    <col min="13853" max="14081" width="5.5703125" style="2"/>
    <col min="14082" max="14082" width="4.140625" style="2" customWidth="1"/>
    <col min="14083" max="14083" width="25.85546875" style="2" customWidth="1"/>
    <col min="14084" max="14084" width="5.85546875" style="2" customWidth="1"/>
    <col min="14085" max="14085" width="6.7109375" style="2" customWidth="1"/>
    <col min="14086" max="14086" width="6.140625" style="2" customWidth="1"/>
    <col min="14087" max="14087" width="5.85546875" style="2" customWidth="1"/>
    <col min="14088" max="14088" width="6.140625" style="2" customWidth="1"/>
    <col min="14089" max="14089" width="6.7109375" style="2" customWidth="1"/>
    <col min="14090" max="14090" width="6.5703125" style="2" customWidth="1"/>
    <col min="14091" max="14091" width="6.42578125" style="2" customWidth="1"/>
    <col min="14092" max="14092" width="6" style="2" customWidth="1"/>
    <col min="14093" max="14093" width="6.140625" style="2" customWidth="1"/>
    <col min="14094" max="14094" width="5.85546875" style="2" customWidth="1"/>
    <col min="14095" max="14095" width="6.140625" style="2" customWidth="1"/>
    <col min="14096" max="14097" width="6" style="2" customWidth="1"/>
    <col min="14098" max="14098" width="5.85546875" style="2" customWidth="1"/>
    <col min="14099" max="14099" width="6.5703125" style="2" customWidth="1"/>
    <col min="14100" max="14100" width="5.85546875" style="2" customWidth="1"/>
    <col min="14101" max="14101" width="6.140625" style="2" customWidth="1"/>
    <col min="14102" max="14102" width="6.5703125" style="2" customWidth="1"/>
    <col min="14103" max="14104" width="6" style="2" customWidth="1"/>
    <col min="14105" max="14105" width="6.140625" style="2" customWidth="1"/>
    <col min="14106" max="14106" width="6.85546875" style="2" customWidth="1"/>
    <col min="14107" max="14108" width="5.42578125" style="2" customWidth="1"/>
    <col min="14109" max="14337" width="5.5703125" style="2"/>
    <col min="14338" max="14338" width="4.140625" style="2" customWidth="1"/>
    <col min="14339" max="14339" width="25.85546875" style="2" customWidth="1"/>
    <col min="14340" max="14340" width="5.85546875" style="2" customWidth="1"/>
    <col min="14341" max="14341" width="6.7109375" style="2" customWidth="1"/>
    <col min="14342" max="14342" width="6.140625" style="2" customWidth="1"/>
    <col min="14343" max="14343" width="5.85546875" style="2" customWidth="1"/>
    <col min="14344" max="14344" width="6.140625" style="2" customWidth="1"/>
    <col min="14345" max="14345" width="6.7109375" style="2" customWidth="1"/>
    <col min="14346" max="14346" width="6.5703125" style="2" customWidth="1"/>
    <col min="14347" max="14347" width="6.42578125" style="2" customWidth="1"/>
    <col min="14348" max="14348" width="6" style="2" customWidth="1"/>
    <col min="14349" max="14349" width="6.140625" style="2" customWidth="1"/>
    <col min="14350" max="14350" width="5.85546875" style="2" customWidth="1"/>
    <col min="14351" max="14351" width="6.140625" style="2" customWidth="1"/>
    <col min="14352" max="14353" width="6" style="2" customWidth="1"/>
    <col min="14354" max="14354" width="5.85546875" style="2" customWidth="1"/>
    <col min="14355" max="14355" width="6.5703125" style="2" customWidth="1"/>
    <col min="14356" max="14356" width="5.85546875" style="2" customWidth="1"/>
    <col min="14357" max="14357" width="6.140625" style="2" customWidth="1"/>
    <col min="14358" max="14358" width="6.5703125" style="2" customWidth="1"/>
    <col min="14359" max="14360" width="6" style="2" customWidth="1"/>
    <col min="14361" max="14361" width="6.140625" style="2" customWidth="1"/>
    <col min="14362" max="14362" width="6.85546875" style="2" customWidth="1"/>
    <col min="14363" max="14364" width="5.42578125" style="2" customWidth="1"/>
    <col min="14365" max="14593" width="5.5703125" style="2"/>
    <col min="14594" max="14594" width="4.140625" style="2" customWidth="1"/>
    <col min="14595" max="14595" width="25.85546875" style="2" customWidth="1"/>
    <col min="14596" max="14596" width="5.85546875" style="2" customWidth="1"/>
    <col min="14597" max="14597" width="6.7109375" style="2" customWidth="1"/>
    <col min="14598" max="14598" width="6.140625" style="2" customWidth="1"/>
    <col min="14599" max="14599" width="5.85546875" style="2" customWidth="1"/>
    <col min="14600" max="14600" width="6.140625" style="2" customWidth="1"/>
    <col min="14601" max="14601" width="6.7109375" style="2" customWidth="1"/>
    <col min="14602" max="14602" width="6.5703125" style="2" customWidth="1"/>
    <col min="14603" max="14603" width="6.42578125" style="2" customWidth="1"/>
    <col min="14604" max="14604" width="6" style="2" customWidth="1"/>
    <col min="14605" max="14605" width="6.140625" style="2" customWidth="1"/>
    <col min="14606" max="14606" width="5.85546875" style="2" customWidth="1"/>
    <col min="14607" max="14607" width="6.140625" style="2" customWidth="1"/>
    <col min="14608" max="14609" width="6" style="2" customWidth="1"/>
    <col min="14610" max="14610" width="5.85546875" style="2" customWidth="1"/>
    <col min="14611" max="14611" width="6.5703125" style="2" customWidth="1"/>
    <col min="14612" max="14612" width="5.85546875" style="2" customWidth="1"/>
    <col min="14613" max="14613" width="6.140625" style="2" customWidth="1"/>
    <col min="14614" max="14614" width="6.5703125" style="2" customWidth="1"/>
    <col min="14615" max="14616" width="6" style="2" customWidth="1"/>
    <col min="14617" max="14617" width="6.140625" style="2" customWidth="1"/>
    <col min="14618" max="14618" width="6.85546875" style="2" customWidth="1"/>
    <col min="14619" max="14620" width="5.42578125" style="2" customWidth="1"/>
    <col min="14621" max="14849" width="5.5703125" style="2"/>
    <col min="14850" max="14850" width="4.140625" style="2" customWidth="1"/>
    <col min="14851" max="14851" width="25.85546875" style="2" customWidth="1"/>
    <col min="14852" max="14852" width="5.85546875" style="2" customWidth="1"/>
    <col min="14853" max="14853" width="6.7109375" style="2" customWidth="1"/>
    <col min="14854" max="14854" width="6.140625" style="2" customWidth="1"/>
    <col min="14855" max="14855" width="5.85546875" style="2" customWidth="1"/>
    <col min="14856" max="14856" width="6.140625" style="2" customWidth="1"/>
    <col min="14857" max="14857" width="6.7109375" style="2" customWidth="1"/>
    <col min="14858" max="14858" width="6.5703125" style="2" customWidth="1"/>
    <col min="14859" max="14859" width="6.42578125" style="2" customWidth="1"/>
    <col min="14860" max="14860" width="6" style="2" customWidth="1"/>
    <col min="14861" max="14861" width="6.140625" style="2" customWidth="1"/>
    <col min="14862" max="14862" width="5.85546875" style="2" customWidth="1"/>
    <col min="14863" max="14863" width="6.140625" style="2" customWidth="1"/>
    <col min="14864" max="14865" width="6" style="2" customWidth="1"/>
    <col min="14866" max="14866" width="5.85546875" style="2" customWidth="1"/>
    <col min="14867" max="14867" width="6.5703125" style="2" customWidth="1"/>
    <col min="14868" max="14868" width="5.85546875" style="2" customWidth="1"/>
    <col min="14869" max="14869" width="6.140625" style="2" customWidth="1"/>
    <col min="14870" max="14870" width="6.5703125" style="2" customWidth="1"/>
    <col min="14871" max="14872" width="6" style="2" customWidth="1"/>
    <col min="14873" max="14873" width="6.140625" style="2" customWidth="1"/>
    <col min="14874" max="14874" width="6.85546875" style="2" customWidth="1"/>
    <col min="14875" max="14876" width="5.42578125" style="2" customWidth="1"/>
    <col min="14877" max="15105" width="5.5703125" style="2"/>
    <col min="15106" max="15106" width="4.140625" style="2" customWidth="1"/>
    <col min="15107" max="15107" width="25.85546875" style="2" customWidth="1"/>
    <col min="15108" max="15108" width="5.85546875" style="2" customWidth="1"/>
    <col min="15109" max="15109" width="6.7109375" style="2" customWidth="1"/>
    <col min="15110" max="15110" width="6.140625" style="2" customWidth="1"/>
    <col min="15111" max="15111" width="5.85546875" style="2" customWidth="1"/>
    <col min="15112" max="15112" width="6.140625" style="2" customWidth="1"/>
    <col min="15113" max="15113" width="6.7109375" style="2" customWidth="1"/>
    <col min="15114" max="15114" width="6.5703125" style="2" customWidth="1"/>
    <col min="15115" max="15115" width="6.42578125" style="2" customWidth="1"/>
    <col min="15116" max="15116" width="6" style="2" customWidth="1"/>
    <col min="15117" max="15117" width="6.140625" style="2" customWidth="1"/>
    <col min="15118" max="15118" width="5.85546875" style="2" customWidth="1"/>
    <col min="15119" max="15119" width="6.140625" style="2" customWidth="1"/>
    <col min="15120" max="15121" width="6" style="2" customWidth="1"/>
    <col min="15122" max="15122" width="5.85546875" style="2" customWidth="1"/>
    <col min="15123" max="15123" width="6.5703125" style="2" customWidth="1"/>
    <col min="15124" max="15124" width="5.85546875" style="2" customWidth="1"/>
    <col min="15125" max="15125" width="6.140625" style="2" customWidth="1"/>
    <col min="15126" max="15126" width="6.5703125" style="2" customWidth="1"/>
    <col min="15127" max="15128" width="6" style="2" customWidth="1"/>
    <col min="15129" max="15129" width="6.140625" style="2" customWidth="1"/>
    <col min="15130" max="15130" width="6.85546875" style="2" customWidth="1"/>
    <col min="15131" max="15132" width="5.42578125" style="2" customWidth="1"/>
    <col min="15133" max="15361" width="5.5703125" style="2"/>
    <col min="15362" max="15362" width="4.140625" style="2" customWidth="1"/>
    <col min="15363" max="15363" width="25.85546875" style="2" customWidth="1"/>
    <col min="15364" max="15364" width="5.85546875" style="2" customWidth="1"/>
    <col min="15365" max="15365" width="6.7109375" style="2" customWidth="1"/>
    <col min="15366" max="15366" width="6.140625" style="2" customWidth="1"/>
    <col min="15367" max="15367" width="5.85546875" style="2" customWidth="1"/>
    <col min="15368" max="15368" width="6.140625" style="2" customWidth="1"/>
    <col min="15369" max="15369" width="6.7109375" style="2" customWidth="1"/>
    <col min="15370" max="15370" width="6.5703125" style="2" customWidth="1"/>
    <col min="15371" max="15371" width="6.42578125" style="2" customWidth="1"/>
    <col min="15372" max="15372" width="6" style="2" customWidth="1"/>
    <col min="15373" max="15373" width="6.140625" style="2" customWidth="1"/>
    <col min="15374" max="15374" width="5.85546875" style="2" customWidth="1"/>
    <col min="15375" max="15375" width="6.140625" style="2" customWidth="1"/>
    <col min="15376" max="15377" width="6" style="2" customWidth="1"/>
    <col min="15378" max="15378" width="5.85546875" style="2" customWidth="1"/>
    <col min="15379" max="15379" width="6.5703125" style="2" customWidth="1"/>
    <col min="15380" max="15380" width="5.85546875" style="2" customWidth="1"/>
    <col min="15381" max="15381" width="6.140625" style="2" customWidth="1"/>
    <col min="15382" max="15382" width="6.5703125" style="2" customWidth="1"/>
    <col min="15383" max="15384" width="6" style="2" customWidth="1"/>
    <col min="15385" max="15385" width="6.140625" style="2" customWidth="1"/>
    <col min="15386" max="15386" width="6.85546875" style="2" customWidth="1"/>
    <col min="15387" max="15388" width="5.42578125" style="2" customWidth="1"/>
    <col min="15389" max="15617" width="5.5703125" style="2"/>
    <col min="15618" max="15618" width="4.140625" style="2" customWidth="1"/>
    <col min="15619" max="15619" width="25.85546875" style="2" customWidth="1"/>
    <col min="15620" max="15620" width="5.85546875" style="2" customWidth="1"/>
    <col min="15621" max="15621" width="6.7109375" style="2" customWidth="1"/>
    <col min="15622" max="15622" width="6.140625" style="2" customWidth="1"/>
    <col min="15623" max="15623" width="5.85546875" style="2" customWidth="1"/>
    <col min="15624" max="15624" width="6.140625" style="2" customWidth="1"/>
    <col min="15625" max="15625" width="6.7109375" style="2" customWidth="1"/>
    <col min="15626" max="15626" width="6.5703125" style="2" customWidth="1"/>
    <col min="15627" max="15627" width="6.42578125" style="2" customWidth="1"/>
    <col min="15628" max="15628" width="6" style="2" customWidth="1"/>
    <col min="15629" max="15629" width="6.140625" style="2" customWidth="1"/>
    <col min="15630" max="15630" width="5.85546875" style="2" customWidth="1"/>
    <col min="15631" max="15631" width="6.140625" style="2" customWidth="1"/>
    <col min="15632" max="15633" width="6" style="2" customWidth="1"/>
    <col min="15634" max="15634" width="5.85546875" style="2" customWidth="1"/>
    <col min="15635" max="15635" width="6.5703125" style="2" customWidth="1"/>
    <col min="15636" max="15636" width="5.85546875" style="2" customWidth="1"/>
    <col min="15637" max="15637" width="6.140625" style="2" customWidth="1"/>
    <col min="15638" max="15638" width="6.5703125" style="2" customWidth="1"/>
    <col min="15639" max="15640" width="6" style="2" customWidth="1"/>
    <col min="15641" max="15641" width="6.140625" style="2" customWidth="1"/>
    <col min="15642" max="15642" width="6.85546875" style="2" customWidth="1"/>
    <col min="15643" max="15644" width="5.42578125" style="2" customWidth="1"/>
    <col min="15645" max="15873" width="5.5703125" style="2"/>
    <col min="15874" max="15874" width="4.140625" style="2" customWidth="1"/>
    <col min="15875" max="15875" width="25.85546875" style="2" customWidth="1"/>
    <col min="15876" max="15876" width="5.85546875" style="2" customWidth="1"/>
    <col min="15877" max="15877" width="6.7109375" style="2" customWidth="1"/>
    <col min="15878" max="15878" width="6.140625" style="2" customWidth="1"/>
    <col min="15879" max="15879" width="5.85546875" style="2" customWidth="1"/>
    <col min="15880" max="15880" width="6.140625" style="2" customWidth="1"/>
    <col min="15881" max="15881" width="6.7109375" style="2" customWidth="1"/>
    <col min="15882" max="15882" width="6.5703125" style="2" customWidth="1"/>
    <col min="15883" max="15883" width="6.42578125" style="2" customWidth="1"/>
    <col min="15884" max="15884" width="6" style="2" customWidth="1"/>
    <col min="15885" max="15885" width="6.140625" style="2" customWidth="1"/>
    <col min="15886" max="15886" width="5.85546875" style="2" customWidth="1"/>
    <col min="15887" max="15887" width="6.140625" style="2" customWidth="1"/>
    <col min="15888" max="15889" width="6" style="2" customWidth="1"/>
    <col min="15890" max="15890" width="5.85546875" style="2" customWidth="1"/>
    <col min="15891" max="15891" width="6.5703125" style="2" customWidth="1"/>
    <col min="15892" max="15892" width="5.85546875" style="2" customWidth="1"/>
    <col min="15893" max="15893" width="6.140625" style="2" customWidth="1"/>
    <col min="15894" max="15894" width="6.5703125" style="2" customWidth="1"/>
    <col min="15895" max="15896" width="6" style="2" customWidth="1"/>
    <col min="15897" max="15897" width="6.140625" style="2" customWidth="1"/>
    <col min="15898" max="15898" width="6.85546875" style="2" customWidth="1"/>
    <col min="15899" max="15900" width="5.42578125" style="2" customWidth="1"/>
    <col min="15901" max="16129" width="5.5703125" style="2"/>
    <col min="16130" max="16130" width="4.140625" style="2" customWidth="1"/>
    <col min="16131" max="16131" width="25.85546875" style="2" customWidth="1"/>
    <col min="16132" max="16132" width="5.85546875" style="2" customWidth="1"/>
    <col min="16133" max="16133" width="6.7109375" style="2" customWidth="1"/>
    <col min="16134" max="16134" width="6.140625" style="2" customWidth="1"/>
    <col min="16135" max="16135" width="5.85546875" style="2" customWidth="1"/>
    <col min="16136" max="16136" width="6.140625" style="2" customWidth="1"/>
    <col min="16137" max="16137" width="6.7109375" style="2" customWidth="1"/>
    <col min="16138" max="16138" width="6.5703125" style="2" customWidth="1"/>
    <col min="16139" max="16139" width="6.42578125" style="2" customWidth="1"/>
    <col min="16140" max="16140" width="6" style="2" customWidth="1"/>
    <col min="16141" max="16141" width="6.140625" style="2" customWidth="1"/>
    <col min="16142" max="16142" width="5.85546875" style="2" customWidth="1"/>
    <col min="16143" max="16143" width="6.140625" style="2" customWidth="1"/>
    <col min="16144" max="16145" width="6" style="2" customWidth="1"/>
    <col min="16146" max="16146" width="5.85546875" style="2" customWidth="1"/>
    <col min="16147" max="16147" width="6.5703125" style="2" customWidth="1"/>
    <col min="16148" max="16148" width="5.85546875" style="2" customWidth="1"/>
    <col min="16149" max="16149" width="6.140625" style="2" customWidth="1"/>
    <col min="16150" max="16150" width="6.5703125" style="2" customWidth="1"/>
    <col min="16151" max="16152" width="6" style="2" customWidth="1"/>
    <col min="16153" max="16153" width="6.140625" style="2" customWidth="1"/>
    <col min="16154" max="16154" width="6.85546875" style="2" customWidth="1"/>
    <col min="16155" max="16156" width="5.42578125" style="2" customWidth="1"/>
    <col min="16157" max="16384" width="5.5703125" style="2"/>
  </cols>
  <sheetData>
    <row r="1" spans="1:28" s="1" customFormat="1" ht="24.95" customHeight="1">
      <c r="A1" s="1003" t="s">
        <v>465</v>
      </c>
      <c r="B1" s="1003"/>
      <c r="C1" s="1003"/>
      <c r="D1" s="1003"/>
      <c r="E1" s="1003"/>
      <c r="F1" s="1003"/>
      <c r="G1" s="1003"/>
      <c r="H1" s="1003"/>
      <c r="I1" s="1003"/>
      <c r="J1" s="1003"/>
      <c r="K1" s="1003"/>
      <c r="L1" s="1003"/>
      <c r="M1" s="1003"/>
      <c r="N1" s="1003"/>
      <c r="O1" s="1003"/>
      <c r="P1" s="1003"/>
      <c r="Q1" s="1003"/>
      <c r="R1" s="1003"/>
      <c r="S1" s="1003"/>
      <c r="T1" s="1003"/>
      <c r="U1" s="1003"/>
      <c r="V1" s="1004"/>
      <c r="W1" s="1105" t="s">
        <v>228</v>
      </c>
      <c r="X1" s="1105"/>
      <c r="Y1" s="412"/>
      <c r="Z1" s="412"/>
      <c r="AA1" s="412"/>
    </row>
    <row r="2" spans="1:28" ht="15" customHeight="1">
      <c r="A2" s="1064"/>
      <c r="B2" s="1064"/>
      <c r="R2" s="1192" t="s">
        <v>478</v>
      </c>
      <c r="S2" s="1192"/>
      <c r="T2" s="1192"/>
      <c r="U2" s="1192"/>
      <c r="V2" s="1192"/>
      <c r="W2" s="1192"/>
      <c r="X2" s="1192"/>
    </row>
    <row r="3" spans="1:28" s="35" customFormat="1" ht="20.100000000000001" customHeight="1">
      <c r="A3" s="1119" t="s">
        <v>295</v>
      </c>
      <c r="B3" s="1071" t="s">
        <v>210</v>
      </c>
      <c r="C3" s="1011" t="s">
        <v>129</v>
      </c>
      <c r="D3" s="1164" t="s">
        <v>211</v>
      </c>
      <c r="E3" s="1165"/>
      <c r="F3" s="1165"/>
      <c r="G3" s="1182"/>
      <c r="H3" s="1164" t="s">
        <v>212</v>
      </c>
      <c r="I3" s="1165"/>
      <c r="J3" s="1165"/>
      <c r="K3" s="1165"/>
      <c r="L3" s="1165"/>
      <c r="M3" s="1165"/>
      <c r="N3" s="1165"/>
      <c r="O3" s="1165"/>
      <c r="P3" s="1165"/>
      <c r="Q3" s="1165"/>
      <c r="R3" s="1077" t="s">
        <v>6</v>
      </c>
      <c r="S3" s="1078"/>
      <c r="T3" s="1078"/>
      <c r="U3" s="1078"/>
      <c r="V3" s="1078"/>
      <c r="W3" s="1078"/>
      <c r="X3" s="1079"/>
      <c r="Y3" s="413"/>
      <c r="Z3" s="413"/>
      <c r="AA3" s="413"/>
    </row>
    <row r="4" spans="1:28" s="25" customFormat="1" ht="20.100000000000001" customHeight="1">
      <c r="A4" s="1120"/>
      <c r="B4" s="1121"/>
      <c r="C4" s="1012"/>
      <c r="D4" s="1034" t="s">
        <v>147</v>
      </c>
      <c r="E4" s="1034" t="s">
        <v>573</v>
      </c>
      <c r="F4" s="1034" t="s">
        <v>566</v>
      </c>
      <c r="G4" s="1034" t="s">
        <v>169</v>
      </c>
      <c r="H4" s="1034" t="s">
        <v>19</v>
      </c>
      <c r="I4" s="1034" t="s">
        <v>305</v>
      </c>
      <c r="J4" s="1034" t="s">
        <v>923</v>
      </c>
      <c r="K4" s="1034" t="s">
        <v>466</v>
      </c>
      <c r="L4" s="1034" t="s">
        <v>574</v>
      </c>
      <c r="M4" s="1034" t="s">
        <v>89</v>
      </c>
      <c r="N4" s="1034" t="s">
        <v>575</v>
      </c>
      <c r="O4" s="1034" t="s">
        <v>521</v>
      </c>
      <c r="P4" s="1034" t="s">
        <v>558</v>
      </c>
      <c r="Q4" s="1034" t="s">
        <v>15</v>
      </c>
      <c r="R4" s="1034" t="s">
        <v>451</v>
      </c>
      <c r="S4" s="1034" t="s">
        <v>213</v>
      </c>
      <c r="T4" s="1034" t="s">
        <v>214</v>
      </c>
      <c r="U4" s="1034" t="s">
        <v>215</v>
      </c>
      <c r="V4" s="1193" t="s">
        <v>18</v>
      </c>
      <c r="W4" s="1194"/>
      <c r="X4" s="1195"/>
      <c r="Y4" s="413"/>
      <c r="Z4" s="413"/>
      <c r="AA4" s="413"/>
      <c r="AB4" s="30"/>
    </row>
    <row r="5" spans="1:28" s="26" customFormat="1" ht="99" customHeight="1">
      <c r="A5" s="1120"/>
      <c r="B5" s="1121"/>
      <c r="C5" s="1013"/>
      <c r="D5" s="1035"/>
      <c r="E5" s="1035"/>
      <c r="F5" s="1035"/>
      <c r="G5" s="1035"/>
      <c r="H5" s="1035"/>
      <c r="I5" s="1035"/>
      <c r="J5" s="1035"/>
      <c r="K5" s="1035"/>
      <c r="L5" s="1035"/>
      <c r="M5" s="1035"/>
      <c r="N5" s="1035"/>
      <c r="O5" s="1035"/>
      <c r="P5" s="1035"/>
      <c r="Q5" s="1035"/>
      <c r="R5" s="1035"/>
      <c r="S5" s="1035"/>
      <c r="T5" s="1035"/>
      <c r="U5" s="1035"/>
      <c r="V5" s="257" t="s">
        <v>532</v>
      </c>
      <c r="W5" s="258" t="s">
        <v>20</v>
      </c>
      <c r="X5" s="259" t="s">
        <v>21</v>
      </c>
      <c r="Y5" s="461"/>
      <c r="Z5" s="461"/>
      <c r="AA5" s="461"/>
      <c r="AB5" s="461"/>
    </row>
    <row r="6" spans="1:28" s="27" customFormat="1" ht="15" customHeight="1">
      <c r="A6" s="260">
        <v>1</v>
      </c>
      <c r="B6" s="260">
        <v>2</v>
      </c>
      <c r="C6" s="260">
        <v>3</v>
      </c>
      <c r="D6" s="260">
        <v>4</v>
      </c>
      <c r="E6" s="260">
        <v>5</v>
      </c>
      <c r="F6" s="260">
        <v>6</v>
      </c>
      <c r="G6" s="260">
        <v>7</v>
      </c>
      <c r="H6" s="260">
        <v>8</v>
      </c>
      <c r="I6" s="260">
        <v>9</v>
      </c>
      <c r="J6" s="260">
        <v>10</v>
      </c>
      <c r="K6" s="260">
        <v>11</v>
      </c>
      <c r="L6" s="260">
        <v>12</v>
      </c>
      <c r="M6" s="260">
        <v>13</v>
      </c>
      <c r="N6" s="260">
        <v>14</v>
      </c>
      <c r="O6" s="260">
        <v>15</v>
      </c>
      <c r="P6" s="260">
        <v>16</v>
      </c>
      <c r="Q6" s="260">
        <v>17</v>
      </c>
      <c r="R6" s="260">
        <v>18</v>
      </c>
      <c r="S6" s="260">
        <v>19</v>
      </c>
      <c r="T6" s="260">
        <v>20</v>
      </c>
      <c r="U6" s="260">
        <v>21</v>
      </c>
      <c r="V6" s="260">
        <v>22</v>
      </c>
      <c r="W6" s="260">
        <v>23</v>
      </c>
      <c r="X6" s="260">
        <v>24</v>
      </c>
    </row>
    <row r="7" spans="1:28" s="5" customFormat="1" ht="26.25" customHeight="1">
      <c r="A7" s="208" t="s">
        <v>22</v>
      </c>
      <c r="B7" s="261" t="s">
        <v>412</v>
      </c>
      <c r="C7" s="481">
        <f t="shared" ref="C7:R7" si="0">SUM(C8:C11)</f>
        <v>0</v>
      </c>
      <c r="D7" s="481">
        <f t="shared" si="0"/>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si="0"/>
        <v>0</v>
      </c>
      <c r="Q7" s="481">
        <f t="shared" si="0"/>
        <v>0</v>
      </c>
      <c r="R7" s="481">
        <f t="shared" si="0"/>
        <v>0</v>
      </c>
      <c r="S7" s="481">
        <f t="shared" ref="S7:X7" si="1">SUM(S8:S11)</f>
        <v>0</v>
      </c>
      <c r="T7" s="481">
        <f t="shared" si="1"/>
        <v>0</v>
      </c>
      <c r="U7" s="481">
        <f t="shared" si="1"/>
        <v>0</v>
      </c>
      <c r="V7" s="481">
        <f t="shared" si="1"/>
        <v>0</v>
      </c>
      <c r="W7" s="481">
        <f t="shared" si="1"/>
        <v>0</v>
      </c>
      <c r="X7" s="481">
        <f t="shared" si="1"/>
        <v>0</v>
      </c>
      <c r="Y7" s="138" t="str">
        <f>IF(AND(H7&lt;=C7,I7&lt;=C7,J7&lt;=C7,K7&lt;=C7,L7&lt;=C7,M7&lt;=C7,N7&lt;=C7,O7&lt;=C7,P7&lt;=C7,Q7&lt;=C7),"Đúng","Sai")</f>
        <v>Đúng</v>
      </c>
      <c r="Z7" s="138" t="str">
        <f>IF(C7=R7+S7+T7+U7,"Đúng","Sai")</f>
        <v>Đúng</v>
      </c>
      <c r="AA7" s="138" t="str">
        <f>IF(U7=V7+W7,"Đúng","Sai")</f>
        <v>Đúng</v>
      </c>
      <c r="AB7" s="138" t="str">
        <f>IF(X7&lt;=W7,"Đúng","Sai")</f>
        <v>Đúng</v>
      </c>
    </row>
    <row r="8" spans="1:28" s="5" customFormat="1" ht="15" customHeight="1">
      <c r="A8" s="248"/>
      <c r="B8" s="263" t="s">
        <v>144</v>
      </c>
      <c r="C8" s="352">
        <f>SUM(D8:G8)</f>
        <v>0</v>
      </c>
      <c r="D8" s="717"/>
      <c r="E8" s="577"/>
      <c r="F8" s="577"/>
      <c r="G8" s="577"/>
      <c r="H8" s="717"/>
      <c r="I8" s="717"/>
      <c r="J8" s="717"/>
      <c r="K8" s="717"/>
      <c r="L8" s="717"/>
      <c r="M8" s="717"/>
      <c r="N8" s="717"/>
      <c r="O8" s="717"/>
      <c r="P8" s="717"/>
      <c r="Q8" s="717"/>
      <c r="R8" s="717"/>
      <c r="S8" s="717"/>
      <c r="T8" s="717"/>
      <c r="U8" s="717"/>
      <c r="V8" s="717"/>
      <c r="W8" s="717"/>
      <c r="X8" s="717"/>
      <c r="Y8" s="138" t="str">
        <f t="shared" ref="Y8:Y26" si="2">IF(AND(H8&lt;=C8,I8&lt;=C8,J8&lt;=C8,K8&lt;=C8,L8&lt;=C8,M8&lt;=C8,N8&lt;=C8,O8&lt;=C8,P8&lt;=C8,Q8&lt;=C8),"Đúng","Sai")</f>
        <v>Đúng</v>
      </c>
      <c r="Z8" s="138" t="str">
        <f t="shared" ref="Z8:Z26" si="3">IF(C8=R8+S8+T8+U8,"Đúng","Sai")</f>
        <v>Đúng</v>
      </c>
      <c r="AA8" s="138" t="str">
        <f t="shared" ref="AA8:AA26" si="4">IF(U8=V8+W8,"Đúng","Sai")</f>
        <v>Đúng</v>
      </c>
      <c r="AB8" s="138" t="str">
        <f t="shared" ref="AB8:AB26" si="5">IF(X8&lt;=W8,"Đúng","Sai")</f>
        <v>Đúng</v>
      </c>
    </row>
    <row r="9" spans="1:28" s="5" customFormat="1" ht="15" customHeight="1">
      <c r="A9" s="204"/>
      <c r="B9" s="201" t="s">
        <v>24</v>
      </c>
      <c r="C9" s="352">
        <f>SUM(D9:G9)</f>
        <v>0</v>
      </c>
      <c r="D9" s="104"/>
      <c r="E9" s="104"/>
      <c r="F9" s="578"/>
      <c r="G9" s="578"/>
      <c r="H9" s="104"/>
      <c r="I9" s="104"/>
      <c r="J9" s="104"/>
      <c r="K9" s="104"/>
      <c r="L9" s="104"/>
      <c r="M9" s="104"/>
      <c r="N9" s="104"/>
      <c r="O9" s="104"/>
      <c r="P9" s="104"/>
      <c r="Q9" s="104"/>
      <c r="R9" s="104"/>
      <c r="S9" s="104"/>
      <c r="T9" s="104"/>
      <c r="U9" s="104"/>
      <c r="V9" s="104"/>
      <c r="W9" s="104"/>
      <c r="X9" s="104"/>
      <c r="Y9" s="138" t="str">
        <f t="shared" si="2"/>
        <v>Đúng</v>
      </c>
      <c r="Z9" s="138" t="str">
        <f t="shared" si="3"/>
        <v>Đúng</v>
      </c>
      <c r="AA9" s="138" t="str">
        <f t="shared" si="4"/>
        <v>Đúng</v>
      </c>
      <c r="AB9" s="138" t="str">
        <f t="shared" si="5"/>
        <v>Đúng</v>
      </c>
    </row>
    <row r="10" spans="1:28" s="5" customFormat="1" ht="15" customHeight="1">
      <c r="A10" s="204"/>
      <c r="B10" s="201" t="s">
        <v>25</v>
      </c>
      <c r="C10" s="352">
        <f>SUM(D10:G10)</f>
        <v>0</v>
      </c>
      <c r="D10" s="104"/>
      <c r="E10" s="104"/>
      <c r="F10" s="104"/>
      <c r="G10" s="578"/>
      <c r="H10" s="104"/>
      <c r="I10" s="104"/>
      <c r="J10" s="104"/>
      <c r="K10" s="104"/>
      <c r="L10" s="104"/>
      <c r="M10" s="104"/>
      <c r="N10" s="104"/>
      <c r="O10" s="104"/>
      <c r="P10" s="104"/>
      <c r="Q10" s="104"/>
      <c r="R10" s="104"/>
      <c r="S10" s="104"/>
      <c r="T10" s="104"/>
      <c r="U10" s="104"/>
      <c r="V10" s="104"/>
      <c r="W10" s="104"/>
      <c r="X10" s="104"/>
      <c r="Y10" s="138" t="str">
        <f t="shared" si="2"/>
        <v>Đúng</v>
      </c>
      <c r="Z10" s="138" t="str">
        <f t="shared" si="3"/>
        <v>Đúng</v>
      </c>
      <c r="AA10" s="138" t="str">
        <f t="shared" si="4"/>
        <v>Đúng</v>
      </c>
      <c r="AB10" s="138" t="str">
        <f t="shared" si="5"/>
        <v>Đúng</v>
      </c>
    </row>
    <row r="11" spans="1:28" s="5" customFormat="1" ht="15" customHeight="1">
      <c r="A11" s="264"/>
      <c r="B11" s="265" t="s">
        <v>26</v>
      </c>
      <c r="C11" s="352">
        <f>SUM(D11:G11)</f>
        <v>0</v>
      </c>
      <c r="D11" s="107"/>
      <c r="E11" s="107"/>
      <c r="F11" s="107"/>
      <c r="G11" s="107"/>
      <c r="H11" s="107"/>
      <c r="I11" s="107"/>
      <c r="J11" s="107"/>
      <c r="K11" s="107"/>
      <c r="L11" s="107"/>
      <c r="M11" s="107"/>
      <c r="N11" s="107"/>
      <c r="O11" s="107"/>
      <c r="P11" s="107"/>
      <c r="Q11" s="107"/>
      <c r="R11" s="107"/>
      <c r="S11" s="107"/>
      <c r="T11" s="104"/>
      <c r="U11" s="104"/>
      <c r="V11" s="107"/>
      <c r="W11" s="107"/>
      <c r="X11" s="107"/>
      <c r="Y11" s="138" t="str">
        <f t="shared" si="2"/>
        <v>Đúng</v>
      </c>
      <c r="Z11" s="138" t="str">
        <f t="shared" si="3"/>
        <v>Đúng</v>
      </c>
      <c r="AA11" s="138" t="str">
        <f t="shared" si="4"/>
        <v>Đúng</v>
      </c>
      <c r="AB11" s="138" t="str">
        <f t="shared" si="5"/>
        <v>Đúng</v>
      </c>
    </row>
    <row r="12" spans="1:28" s="5" customFormat="1" ht="15" customHeight="1">
      <c r="A12" s="243" t="s">
        <v>27</v>
      </c>
      <c r="B12" s="266" t="s">
        <v>28</v>
      </c>
      <c r="C12" s="481">
        <f t="shared" ref="C12:R12" si="6">SUM(C13:C18)</f>
        <v>0</v>
      </c>
      <c r="D12" s="481">
        <f t="shared" si="6"/>
        <v>0</v>
      </c>
      <c r="E12" s="481">
        <f t="shared" si="6"/>
        <v>0</v>
      </c>
      <c r="F12" s="481">
        <f t="shared" si="6"/>
        <v>0</v>
      </c>
      <c r="G12" s="481">
        <f t="shared" si="6"/>
        <v>0</v>
      </c>
      <c r="H12" s="481">
        <f t="shared" si="6"/>
        <v>0</v>
      </c>
      <c r="I12" s="481">
        <f t="shared" si="6"/>
        <v>0</v>
      </c>
      <c r="J12" s="481">
        <f t="shared" si="6"/>
        <v>0</v>
      </c>
      <c r="K12" s="481">
        <f t="shared" si="6"/>
        <v>0</v>
      </c>
      <c r="L12" s="481">
        <f t="shared" si="6"/>
        <v>0</v>
      </c>
      <c r="M12" s="481">
        <f t="shared" si="6"/>
        <v>0</v>
      </c>
      <c r="N12" s="481">
        <f t="shared" si="6"/>
        <v>0</v>
      </c>
      <c r="O12" s="481">
        <f t="shared" si="6"/>
        <v>0</v>
      </c>
      <c r="P12" s="481">
        <f t="shared" si="6"/>
        <v>0</v>
      </c>
      <c r="Q12" s="481">
        <f t="shared" si="6"/>
        <v>0</v>
      </c>
      <c r="R12" s="481">
        <f t="shared" si="6"/>
        <v>0</v>
      </c>
      <c r="S12" s="481">
        <f t="shared" ref="S12:X12" si="7">SUM(S13:S18)</f>
        <v>0</v>
      </c>
      <c r="T12" s="481">
        <f t="shared" si="7"/>
        <v>0</v>
      </c>
      <c r="U12" s="481">
        <f t="shared" si="7"/>
        <v>0</v>
      </c>
      <c r="V12" s="481">
        <f t="shared" si="7"/>
        <v>0</v>
      </c>
      <c r="W12" s="481">
        <f t="shared" si="7"/>
        <v>0</v>
      </c>
      <c r="X12" s="481">
        <f t="shared" si="7"/>
        <v>0</v>
      </c>
      <c r="Y12" s="138" t="str">
        <f t="shared" si="2"/>
        <v>Đúng</v>
      </c>
      <c r="Z12" s="138" t="str">
        <f t="shared" si="3"/>
        <v>Đúng</v>
      </c>
      <c r="AA12" s="138" t="str">
        <f t="shared" si="4"/>
        <v>Đúng</v>
      </c>
      <c r="AB12" s="138" t="str">
        <f t="shared" si="5"/>
        <v>Đúng</v>
      </c>
    </row>
    <row r="13" spans="1:28" s="5" customFormat="1" ht="15" customHeight="1">
      <c r="A13" s="245"/>
      <c r="B13" s="267" t="s">
        <v>93</v>
      </c>
      <c r="C13" s="352">
        <f t="shared" ref="C13:C18" si="8">SUM(D13:G13)</f>
        <v>0</v>
      </c>
      <c r="D13" s="717"/>
      <c r="E13" s="577"/>
      <c r="F13" s="577"/>
      <c r="G13" s="577"/>
      <c r="H13" s="717"/>
      <c r="I13" s="717"/>
      <c r="J13" s="717"/>
      <c r="K13" s="717"/>
      <c r="L13" s="717"/>
      <c r="M13" s="717"/>
      <c r="N13" s="717"/>
      <c r="O13" s="717"/>
      <c r="P13" s="717"/>
      <c r="Q13" s="717"/>
      <c r="R13" s="717"/>
      <c r="S13" s="717"/>
      <c r="T13" s="104"/>
      <c r="U13" s="104"/>
      <c r="V13" s="717"/>
      <c r="W13" s="717"/>
      <c r="X13" s="717"/>
      <c r="Y13" s="138" t="str">
        <f t="shared" si="2"/>
        <v>Đúng</v>
      </c>
      <c r="Z13" s="138" t="str">
        <f t="shared" si="3"/>
        <v>Đúng</v>
      </c>
      <c r="AA13" s="138" t="str">
        <f t="shared" si="4"/>
        <v>Đúng</v>
      </c>
      <c r="AB13" s="138" t="str">
        <f t="shared" si="5"/>
        <v>Đúng</v>
      </c>
    </row>
    <row r="14" spans="1:28" s="5" customFormat="1" ht="15" customHeight="1">
      <c r="A14" s="268"/>
      <c r="B14" s="216" t="s">
        <v>171</v>
      </c>
      <c r="C14" s="352">
        <f t="shared" si="8"/>
        <v>0</v>
      </c>
      <c r="D14" s="104"/>
      <c r="E14" s="104"/>
      <c r="F14" s="578"/>
      <c r="G14" s="578"/>
      <c r="H14" s="104"/>
      <c r="I14" s="104"/>
      <c r="J14" s="104"/>
      <c r="K14" s="104"/>
      <c r="L14" s="104"/>
      <c r="M14" s="104"/>
      <c r="N14" s="104"/>
      <c r="O14" s="104"/>
      <c r="P14" s="104"/>
      <c r="Q14" s="104"/>
      <c r="R14" s="104"/>
      <c r="S14" s="104"/>
      <c r="T14" s="104"/>
      <c r="U14" s="104"/>
      <c r="V14" s="104"/>
      <c r="W14" s="104"/>
      <c r="X14" s="104"/>
      <c r="Y14" s="138" t="str">
        <f t="shared" si="2"/>
        <v>Đúng</v>
      </c>
      <c r="Z14" s="138" t="str">
        <f t="shared" si="3"/>
        <v>Đúng</v>
      </c>
      <c r="AA14" s="138" t="str">
        <f t="shared" si="4"/>
        <v>Đúng</v>
      </c>
      <c r="AB14" s="138" t="str">
        <f t="shared" si="5"/>
        <v>Đúng</v>
      </c>
    </row>
    <row r="15" spans="1:28" s="5" customFormat="1" ht="15" customHeight="1">
      <c r="A15" s="268"/>
      <c r="B15" s="201" t="s">
        <v>172</v>
      </c>
      <c r="C15" s="352">
        <f t="shared" si="8"/>
        <v>0</v>
      </c>
      <c r="D15" s="104"/>
      <c r="E15" s="104"/>
      <c r="F15" s="104"/>
      <c r="G15" s="578"/>
      <c r="H15" s="104"/>
      <c r="I15" s="104"/>
      <c r="J15" s="104"/>
      <c r="K15" s="104"/>
      <c r="L15" s="104"/>
      <c r="M15" s="104"/>
      <c r="N15" s="104"/>
      <c r="O15" s="104"/>
      <c r="P15" s="104"/>
      <c r="Q15" s="104"/>
      <c r="R15" s="104"/>
      <c r="S15" s="104"/>
      <c r="T15" s="104"/>
      <c r="U15" s="104"/>
      <c r="V15" s="104"/>
      <c r="W15" s="104"/>
      <c r="X15" s="104"/>
      <c r="Y15" s="138" t="str">
        <f t="shared" si="2"/>
        <v>Đúng</v>
      </c>
      <c r="Z15" s="138" t="str">
        <f t="shared" si="3"/>
        <v>Đúng</v>
      </c>
      <c r="AA15" s="138" t="str">
        <f t="shared" si="4"/>
        <v>Đúng</v>
      </c>
      <c r="AB15" s="138" t="str">
        <f t="shared" si="5"/>
        <v>Đúng</v>
      </c>
    </row>
    <row r="16" spans="1:28" s="5" customFormat="1" ht="15" customHeight="1">
      <c r="A16" s="268"/>
      <c r="B16" s="216" t="s">
        <v>113</v>
      </c>
      <c r="C16" s="718">
        <f t="shared" si="8"/>
        <v>0</v>
      </c>
      <c r="D16" s="719"/>
      <c r="E16" s="719"/>
      <c r="F16" s="719"/>
      <c r="G16" s="719"/>
      <c r="H16" s="719"/>
      <c r="I16" s="719"/>
      <c r="J16" s="719"/>
      <c r="K16" s="719"/>
      <c r="L16" s="719"/>
      <c r="M16" s="719"/>
      <c r="N16" s="719"/>
      <c r="O16" s="719"/>
      <c r="P16" s="719"/>
      <c r="Q16" s="719"/>
      <c r="R16" s="719"/>
      <c r="S16" s="719"/>
      <c r="T16" s="104"/>
      <c r="U16" s="104"/>
      <c r="V16" s="719"/>
      <c r="W16" s="719"/>
      <c r="X16" s="719"/>
      <c r="Y16" s="138" t="str">
        <f t="shared" si="2"/>
        <v>Đúng</v>
      </c>
      <c r="Z16" s="138" t="str">
        <f t="shared" si="3"/>
        <v>Đúng</v>
      </c>
      <c r="AA16" s="138" t="str">
        <f t="shared" si="4"/>
        <v>Đúng</v>
      </c>
      <c r="AB16" s="138" t="str">
        <f t="shared" si="5"/>
        <v>Đúng</v>
      </c>
    </row>
    <row r="17" spans="1:28" s="5" customFormat="1" ht="15" customHeight="1">
      <c r="A17" s="204"/>
      <c r="B17" s="201" t="s">
        <v>426</v>
      </c>
      <c r="C17" s="718">
        <f t="shared" si="8"/>
        <v>0</v>
      </c>
      <c r="D17" s="104"/>
      <c r="E17" s="104"/>
      <c r="F17" s="104"/>
      <c r="G17" s="104"/>
      <c r="H17" s="104"/>
      <c r="I17" s="104"/>
      <c r="J17" s="104"/>
      <c r="K17" s="104"/>
      <c r="L17" s="104"/>
      <c r="M17" s="104"/>
      <c r="N17" s="104"/>
      <c r="O17" s="104"/>
      <c r="P17" s="104"/>
      <c r="Q17" s="104"/>
      <c r="R17" s="104"/>
      <c r="S17" s="104"/>
      <c r="T17" s="104"/>
      <c r="U17" s="104"/>
      <c r="V17" s="104"/>
      <c r="W17" s="104"/>
      <c r="X17" s="104"/>
      <c r="Y17" s="138" t="str">
        <f t="shared" si="2"/>
        <v>Đúng</v>
      </c>
      <c r="Z17" s="138" t="str">
        <f t="shared" si="3"/>
        <v>Đúng</v>
      </c>
      <c r="AA17" s="138" t="str">
        <f t="shared" si="4"/>
        <v>Đúng</v>
      </c>
      <c r="AB17" s="138" t="str">
        <f t="shared" si="5"/>
        <v>Đúng</v>
      </c>
    </row>
    <row r="18" spans="1:28" s="5" customFormat="1" ht="15" customHeight="1">
      <c r="A18" s="253"/>
      <c r="B18" s="256" t="s">
        <v>112</v>
      </c>
      <c r="C18" s="206">
        <f t="shared" si="8"/>
        <v>0</v>
      </c>
      <c r="D18" s="106"/>
      <c r="E18" s="106"/>
      <c r="F18" s="106"/>
      <c r="G18" s="106"/>
      <c r="H18" s="106"/>
      <c r="I18" s="106"/>
      <c r="J18" s="106"/>
      <c r="K18" s="106"/>
      <c r="L18" s="106"/>
      <c r="M18" s="106"/>
      <c r="N18" s="106"/>
      <c r="O18" s="106"/>
      <c r="P18" s="106"/>
      <c r="Q18" s="106"/>
      <c r="R18" s="106"/>
      <c r="S18" s="106"/>
      <c r="T18" s="104"/>
      <c r="U18" s="104"/>
      <c r="V18" s="106"/>
      <c r="W18" s="106"/>
      <c r="X18" s="106"/>
      <c r="Y18" s="138" t="str">
        <f t="shared" si="2"/>
        <v>Đúng</v>
      </c>
      <c r="Z18" s="138" t="str">
        <f t="shared" si="3"/>
        <v>Đúng</v>
      </c>
      <c r="AA18" s="138" t="str">
        <f t="shared" si="4"/>
        <v>Đúng</v>
      </c>
      <c r="AB18" s="138" t="str">
        <f t="shared" si="5"/>
        <v>Đúng</v>
      </c>
    </row>
    <row r="19" spans="1:28" s="5" customFormat="1" ht="15" customHeight="1">
      <c r="A19" s="243" t="s">
        <v>34</v>
      </c>
      <c r="B19" s="266" t="s">
        <v>35</v>
      </c>
      <c r="C19" s="481">
        <f t="shared" ref="C19:R19" si="9">SUM(C20:C26)</f>
        <v>0</v>
      </c>
      <c r="D19" s="481">
        <f t="shared" si="9"/>
        <v>0</v>
      </c>
      <c r="E19" s="481">
        <f t="shared" si="9"/>
        <v>0</v>
      </c>
      <c r="F19" s="481">
        <f t="shared" si="9"/>
        <v>0</v>
      </c>
      <c r="G19" s="481">
        <f t="shared" si="9"/>
        <v>0</v>
      </c>
      <c r="H19" s="481">
        <f t="shared" si="9"/>
        <v>0</v>
      </c>
      <c r="I19" s="481">
        <f t="shared" si="9"/>
        <v>0</v>
      </c>
      <c r="J19" s="481">
        <f t="shared" si="9"/>
        <v>0</v>
      </c>
      <c r="K19" s="481">
        <f t="shared" si="9"/>
        <v>0</v>
      </c>
      <c r="L19" s="481">
        <f t="shared" si="9"/>
        <v>0</v>
      </c>
      <c r="M19" s="481">
        <f t="shared" si="9"/>
        <v>0</v>
      </c>
      <c r="N19" s="481">
        <f t="shared" si="9"/>
        <v>0</v>
      </c>
      <c r="O19" s="481">
        <f t="shared" si="9"/>
        <v>0</v>
      </c>
      <c r="P19" s="481">
        <f t="shared" si="9"/>
        <v>0</v>
      </c>
      <c r="Q19" s="481">
        <f t="shared" si="9"/>
        <v>0</v>
      </c>
      <c r="R19" s="481">
        <f t="shared" si="9"/>
        <v>0</v>
      </c>
      <c r="S19" s="481">
        <f t="shared" ref="S19:X19" si="10">SUM(S20:S26)</f>
        <v>0</v>
      </c>
      <c r="T19" s="481">
        <f t="shared" si="10"/>
        <v>0</v>
      </c>
      <c r="U19" s="481">
        <f t="shared" si="10"/>
        <v>0</v>
      </c>
      <c r="V19" s="481">
        <f t="shared" si="10"/>
        <v>0</v>
      </c>
      <c r="W19" s="481">
        <f t="shared" si="10"/>
        <v>0</v>
      </c>
      <c r="X19" s="481">
        <f t="shared" si="10"/>
        <v>0</v>
      </c>
      <c r="Y19" s="138" t="str">
        <f t="shared" si="2"/>
        <v>Đúng</v>
      </c>
      <c r="Z19" s="138" t="str">
        <f t="shared" si="3"/>
        <v>Đúng</v>
      </c>
      <c r="AA19" s="138" t="str">
        <f t="shared" si="4"/>
        <v>Đúng</v>
      </c>
      <c r="AB19" s="138" t="str">
        <f t="shared" si="5"/>
        <v>Đúng</v>
      </c>
    </row>
    <row r="20" spans="1:28" s="5" customFormat="1" ht="15" customHeight="1">
      <c r="A20" s="247"/>
      <c r="B20" s="267" t="s">
        <v>36</v>
      </c>
      <c r="C20" s="352">
        <f t="shared" ref="C20:C26" si="11">SUM(D20:G20)</f>
        <v>0</v>
      </c>
      <c r="D20" s="719"/>
      <c r="E20" s="719"/>
      <c r="F20" s="719"/>
      <c r="G20" s="719"/>
      <c r="H20" s="719"/>
      <c r="I20" s="719"/>
      <c r="J20" s="719"/>
      <c r="K20" s="719"/>
      <c r="L20" s="719"/>
      <c r="M20" s="719"/>
      <c r="N20" s="719"/>
      <c r="O20" s="719"/>
      <c r="P20" s="719"/>
      <c r="Q20" s="719"/>
      <c r="R20" s="719"/>
      <c r="S20" s="719"/>
      <c r="T20" s="104"/>
      <c r="U20" s="104"/>
      <c r="V20" s="719"/>
      <c r="W20" s="719"/>
      <c r="X20" s="719"/>
      <c r="Y20" s="138" t="str">
        <f t="shared" si="2"/>
        <v>Đúng</v>
      </c>
      <c r="Z20" s="138" t="str">
        <f t="shared" si="3"/>
        <v>Đúng</v>
      </c>
      <c r="AA20" s="138" t="str">
        <f t="shared" si="4"/>
        <v>Đúng</v>
      </c>
      <c r="AB20" s="138" t="str">
        <f t="shared" si="5"/>
        <v>Đúng</v>
      </c>
    </row>
    <row r="21" spans="1:28" s="5" customFormat="1" ht="15" customHeight="1">
      <c r="A21" s="204"/>
      <c r="B21" s="201" t="s">
        <v>94</v>
      </c>
      <c r="C21" s="352">
        <f t="shared" si="11"/>
        <v>0</v>
      </c>
      <c r="D21" s="104"/>
      <c r="E21" s="104"/>
      <c r="F21" s="104"/>
      <c r="G21" s="104"/>
      <c r="H21" s="104"/>
      <c r="I21" s="104"/>
      <c r="J21" s="104"/>
      <c r="K21" s="104"/>
      <c r="L21" s="104"/>
      <c r="M21" s="104"/>
      <c r="N21" s="104"/>
      <c r="O21" s="104"/>
      <c r="P21" s="104"/>
      <c r="Q21" s="104"/>
      <c r="R21" s="104"/>
      <c r="S21" s="104"/>
      <c r="T21" s="104"/>
      <c r="U21" s="104"/>
      <c r="V21" s="104"/>
      <c r="W21" s="104"/>
      <c r="X21" s="104"/>
      <c r="Y21" s="138" t="str">
        <f t="shared" si="2"/>
        <v>Đúng</v>
      </c>
      <c r="Z21" s="138" t="str">
        <f t="shared" si="3"/>
        <v>Đúng</v>
      </c>
      <c r="AA21" s="138" t="str">
        <f t="shared" si="4"/>
        <v>Đúng</v>
      </c>
      <c r="AB21" s="138" t="str">
        <f t="shared" si="5"/>
        <v>Đúng</v>
      </c>
    </row>
    <row r="22" spans="1:28" s="5" customFormat="1" ht="15" customHeight="1">
      <c r="A22" s="204"/>
      <c r="B22" s="201" t="s">
        <v>37</v>
      </c>
      <c r="C22" s="352">
        <f t="shared" si="11"/>
        <v>0</v>
      </c>
      <c r="D22" s="104"/>
      <c r="E22" s="104"/>
      <c r="F22" s="104"/>
      <c r="G22" s="104"/>
      <c r="H22" s="104"/>
      <c r="I22" s="104"/>
      <c r="J22" s="104"/>
      <c r="K22" s="104"/>
      <c r="L22" s="104"/>
      <c r="M22" s="104"/>
      <c r="N22" s="104"/>
      <c r="O22" s="104"/>
      <c r="P22" s="104"/>
      <c r="Q22" s="104"/>
      <c r="R22" s="104"/>
      <c r="S22" s="104"/>
      <c r="T22" s="104"/>
      <c r="U22" s="104"/>
      <c r="V22" s="104"/>
      <c r="W22" s="104"/>
      <c r="X22" s="104"/>
      <c r="Y22" s="138" t="str">
        <f t="shared" si="2"/>
        <v>Đúng</v>
      </c>
      <c r="Z22" s="138" t="str">
        <f t="shared" si="3"/>
        <v>Đúng</v>
      </c>
      <c r="AA22" s="138" t="str">
        <f t="shared" si="4"/>
        <v>Đúng</v>
      </c>
      <c r="AB22" s="138" t="str">
        <f t="shared" si="5"/>
        <v>Đúng</v>
      </c>
    </row>
    <row r="23" spans="1:28" s="5" customFormat="1" ht="15" customHeight="1">
      <c r="A23" s="204"/>
      <c r="B23" s="201" t="s">
        <v>38</v>
      </c>
      <c r="C23" s="352">
        <f t="shared" si="11"/>
        <v>0</v>
      </c>
      <c r="D23" s="104"/>
      <c r="E23" s="104"/>
      <c r="F23" s="104"/>
      <c r="G23" s="104"/>
      <c r="H23" s="104"/>
      <c r="I23" s="104"/>
      <c r="J23" s="104"/>
      <c r="K23" s="104"/>
      <c r="L23" s="104"/>
      <c r="M23" s="104"/>
      <c r="N23" s="104"/>
      <c r="O23" s="104"/>
      <c r="P23" s="104"/>
      <c r="Q23" s="104"/>
      <c r="R23" s="104"/>
      <c r="S23" s="104"/>
      <c r="T23" s="104"/>
      <c r="U23" s="104"/>
      <c r="V23" s="104"/>
      <c r="W23" s="104"/>
      <c r="X23" s="104"/>
      <c r="Y23" s="138" t="str">
        <f t="shared" si="2"/>
        <v>Đúng</v>
      </c>
      <c r="Z23" s="138" t="str">
        <f t="shared" si="3"/>
        <v>Đúng</v>
      </c>
      <c r="AA23" s="138" t="str">
        <f t="shared" si="4"/>
        <v>Đúng</v>
      </c>
      <c r="AB23" s="138" t="str">
        <f t="shared" si="5"/>
        <v>Đúng</v>
      </c>
    </row>
    <row r="24" spans="1:28" s="5" customFormat="1" ht="15" customHeight="1">
      <c r="A24" s="204"/>
      <c r="B24" s="201" t="s">
        <v>425</v>
      </c>
      <c r="C24" s="352">
        <f t="shared" si="11"/>
        <v>0</v>
      </c>
      <c r="D24" s="104"/>
      <c r="E24" s="104"/>
      <c r="F24" s="104"/>
      <c r="G24" s="104"/>
      <c r="H24" s="104"/>
      <c r="I24" s="104"/>
      <c r="J24" s="104"/>
      <c r="K24" s="104"/>
      <c r="L24" s="104"/>
      <c r="M24" s="104"/>
      <c r="N24" s="104"/>
      <c r="O24" s="104"/>
      <c r="P24" s="104"/>
      <c r="Q24" s="104"/>
      <c r="R24" s="104"/>
      <c r="S24" s="104"/>
      <c r="T24" s="104"/>
      <c r="U24" s="104"/>
      <c r="V24" s="104"/>
      <c r="W24" s="104"/>
      <c r="X24" s="104"/>
      <c r="Y24" s="138" t="str">
        <f t="shared" si="2"/>
        <v>Đúng</v>
      </c>
      <c r="Z24" s="138" t="str">
        <f t="shared" si="3"/>
        <v>Đúng</v>
      </c>
      <c r="AA24" s="138" t="str">
        <f t="shared" si="4"/>
        <v>Đúng</v>
      </c>
      <c r="AB24" s="138" t="str">
        <f t="shared" si="5"/>
        <v>Đúng</v>
      </c>
    </row>
    <row r="25" spans="1:28" s="5" customFormat="1" ht="15" customHeight="1">
      <c r="A25" s="204"/>
      <c r="B25" s="201" t="s">
        <v>39</v>
      </c>
      <c r="C25" s="352">
        <f t="shared" si="11"/>
        <v>0</v>
      </c>
      <c r="D25" s="104"/>
      <c r="E25" s="104"/>
      <c r="F25" s="104"/>
      <c r="G25" s="104"/>
      <c r="H25" s="104"/>
      <c r="I25" s="104"/>
      <c r="J25" s="104"/>
      <c r="K25" s="104"/>
      <c r="L25" s="104"/>
      <c r="M25" s="104"/>
      <c r="N25" s="104"/>
      <c r="O25" s="104"/>
      <c r="P25" s="104"/>
      <c r="Q25" s="104"/>
      <c r="R25" s="104"/>
      <c r="S25" s="104"/>
      <c r="T25" s="104"/>
      <c r="U25" s="104"/>
      <c r="V25" s="104"/>
      <c r="W25" s="104"/>
      <c r="X25" s="104"/>
      <c r="Y25" s="138" t="str">
        <f t="shared" si="2"/>
        <v>Đúng</v>
      </c>
      <c r="Z25" s="138" t="str">
        <f t="shared" si="3"/>
        <v>Đúng</v>
      </c>
      <c r="AA25" s="138" t="str">
        <f t="shared" si="4"/>
        <v>Đúng</v>
      </c>
      <c r="AB25" s="138" t="str">
        <f t="shared" si="5"/>
        <v>Đúng</v>
      </c>
    </row>
    <row r="26" spans="1:28" s="5" customFormat="1" ht="15" customHeight="1">
      <c r="A26" s="204"/>
      <c r="B26" s="265" t="s">
        <v>40</v>
      </c>
      <c r="C26" s="352">
        <f t="shared" si="11"/>
        <v>0</v>
      </c>
      <c r="D26" s="107"/>
      <c r="E26" s="107"/>
      <c r="F26" s="107"/>
      <c r="G26" s="107"/>
      <c r="H26" s="107"/>
      <c r="I26" s="107"/>
      <c r="J26" s="107"/>
      <c r="K26" s="107"/>
      <c r="L26" s="107"/>
      <c r="M26" s="107"/>
      <c r="N26" s="107"/>
      <c r="O26" s="107"/>
      <c r="P26" s="107"/>
      <c r="Q26" s="107"/>
      <c r="R26" s="107"/>
      <c r="S26" s="107"/>
      <c r="T26" s="104"/>
      <c r="U26" s="104"/>
      <c r="V26" s="107"/>
      <c r="W26" s="107"/>
      <c r="X26" s="107"/>
      <c r="Y26" s="138" t="str">
        <f t="shared" si="2"/>
        <v>Đúng</v>
      </c>
      <c r="Z26" s="138" t="str">
        <f t="shared" si="3"/>
        <v>Đúng</v>
      </c>
      <c r="AA26" s="138" t="str">
        <f t="shared" si="4"/>
        <v>Đúng</v>
      </c>
      <c r="AB26" s="138" t="str">
        <f t="shared" si="5"/>
        <v>Đúng</v>
      </c>
    </row>
    <row r="27" spans="1:28" s="5" customFormat="1" ht="15" customHeight="1">
      <c r="A27" s="243" t="s">
        <v>41</v>
      </c>
      <c r="B27" s="266" t="s">
        <v>6</v>
      </c>
      <c r="C27" s="481">
        <f>SUM(C28:C31)</f>
        <v>0</v>
      </c>
      <c r="D27" s="481">
        <f t="shared" ref="D27:Q27" si="12">SUM(D28:D31)</f>
        <v>0</v>
      </c>
      <c r="E27" s="481">
        <f t="shared" si="12"/>
        <v>0</v>
      </c>
      <c r="F27" s="481">
        <f t="shared" si="12"/>
        <v>0</v>
      </c>
      <c r="G27" s="481">
        <f t="shared" si="12"/>
        <v>0</v>
      </c>
      <c r="H27" s="481">
        <f t="shared" si="12"/>
        <v>0</v>
      </c>
      <c r="I27" s="481">
        <f t="shared" si="12"/>
        <v>0</v>
      </c>
      <c r="J27" s="481">
        <f t="shared" si="12"/>
        <v>0</v>
      </c>
      <c r="K27" s="481">
        <f t="shared" si="12"/>
        <v>0</v>
      </c>
      <c r="L27" s="481">
        <f t="shared" si="12"/>
        <v>0</v>
      </c>
      <c r="M27" s="481">
        <f t="shared" si="12"/>
        <v>0</v>
      </c>
      <c r="N27" s="481">
        <f t="shared" si="12"/>
        <v>0</v>
      </c>
      <c r="O27" s="481">
        <f t="shared" si="12"/>
        <v>0</v>
      </c>
      <c r="P27" s="481">
        <f t="shared" si="12"/>
        <v>0</v>
      </c>
      <c r="Q27" s="481">
        <f t="shared" si="12"/>
        <v>0</v>
      </c>
      <c r="R27" s="576"/>
      <c r="S27" s="576"/>
      <c r="T27" s="576"/>
      <c r="U27" s="576"/>
      <c r="V27" s="576"/>
      <c r="W27" s="576"/>
      <c r="X27" s="576"/>
      <c r="Y27" s="412"/>
      <c r="Z27" s="412"/>
      <c r="AA27" s="412"/>
      <c r="AB27" s="79"/>
    </row>
    <row r="28" spans="1:28" s="5" customFormat="1" ht="25.5" customHeight="1">
      <c r="A28" s="251"/>
      <c r="B28" s="311" t="s">
        <v>555</v>
      </c>
      <c r="C28" s="353">
        <f>SUM(D28:G28)</f>
        <v>0</v>
      </c>
      <c r="D28" s="104"/>
      <c r="E28" s="104"/>
      <c r="F28" s="104"/>
      <c r="G28" s="104"/>
      <c r="H28" s="720"/>
      <c r="I28" s="720"/>
      <c r="J28" s="720"/>
      <c r="K28" s="720"/>
      <c r="L28" s="720"/>
      <c r="M28" s="720"/>
      <c r="N28" s="720"/>
      <c r="O28" s="720"/>
      <c r="P28" s="720"/>
      <c r="Q28" s="720"/>
      <c r="R28" s="578"/>
      <c r="S28" s="578"/>
      <c r="T28" s="578"/>
      <c r="U28" s="578"/>
      <c r="V28" s="578"/>
      <c r="W28" s="578"/>
      <c r="X28" s="578"/>
      <c r="Y28" s="412"/>
      <c r="Z28" s="412"/>
      <c r="AA28" s="412"/>
      <c r="AB28" s="79"/>
    </row>
    <row r="29" spans="1:28" s="5" customFormat="1" ht="15" customHeight="1">
      <c r="A29" s="204"/>
      <c r="B29" s="270" t="s">
        <v>213</v>
      </c>
      <c r="C29" s="353">
        <f t="shared" ref="C29:C30" si="13">SUM(D29:G29)</f>
        <v>0</v>
      </c>
      <c r="D29" s="104"/>
      <c r="E29" s="104"/>
      <c r="F29" s="104"/>
      <c r="G29" s="104"/>
      <c r="H29" s="720"/>
      <c r="I29" s="720"/>
      <c r="J29" s="720"/>
      <c r="K29" s="720"/>
      <c r="L29" s="720"/>
      <c r="M29" s="720"/>
      <c r="N29" s="720"/>
      <c r="O29" s="720"/>
      <c r="P29" s="720"/>
      <c r="Q29" s="720"/>
      <c r="R29" s="578"/>
      <c r="S29" s="578"/>
      <c r="T29" s="578"/>
      <c r="U29" s="578"/>
      <c r="V29" s="578"/>
      <c r="W29" s="578"/>
      <c r="X29" s="578"/>
      <c r="Y29" s="412"/>
      <c r="Z29" s="412"/>
      <c r="AA29" s="412"/>
      <c r="AB29" s="79"/>
    </row>
    <row r="30" spans="1:28" s="5" customFormat="1" ht="15" customHeight="1">
      <c r="A30" s="204"/>
      <c r="B30" s="270" t="s">
        <v>214</v>
      </c>
      <c r="C30" s="353">
        <f t="shared" si="13"/>
        <v>0</v>
      </c>
      <c r="D30" s="104"/>
      <c r="E30" s="104"/>
      <c r="F30" s="104"/>
      <c r="G30" s="104"/>
      <c r="H30" s="104"/>
      <c r="I30" s="104"/>
      <c r="J30" s="104"/>
      <c r="K30" s="104"/>
      <c r="L30" s="104"/>
      <c r="M30" s="104"/>
      <c r="N30" s="104"/>
      <c r="O30" s="104"/>
      <c r="P30" s="104"/>
      <c r="Q30" s="104"/>
      <c r="R30" s="578"/>
      <c r="S30" s="578"/>
      <c r="T30" s="578"/>
      <c r="U30" s="578"/>
      <c r="V30" s="578"/>
      <c r="W30" s="578"/>
      <c r="X30" s="578"/>
      <c r="Y30" s="412"/>
      <c r="Z30" s="412"/>
      <c r="AA30" s="412"/>
      <c r="AB30" s="79"/>
    </row>
    <row r="31" spans="1:28" s="5" customFormat="1" ht="15" customHeight="1">
      <c r="A31" s="204"/>
      <c r="B31" s="270" t="s">
        <v>215</v>
      </c>
      <c r="C31" s="721">
        <f>SUM(D31:G31)</f>
        <v>0</v>
      </c>
      <c r="D31" s="104"/>
      <c r="E31" s="104"/>
      <c r="F31" s="104"/>
      <c r="G31" s="104"/>
      <c r="H31" s="104"/>
      <c r="I31" s="104"/>
      <c r="J31" s="104"/>
      <c r="K31" s="104"/>
      <c r="L31" s="104"/>
      <c r="M31" s="104"/>
      <c r="N31" s="104"/>
      <c r="O31" s="104"/>
      <c r="P31" s="104"/>
      <c r="Q31" s="104"/>
      <c r="R31" s="578"/>
      <c r="S31" s="578"/>
      <c r="T31" s="578"/>
      <c r="U31" s="578"/>
      <c r="V31" s="578"/>
      <c r="W31" s="578"/>
      <c r="X31" s="578"/>
      <c r="Y31" s="412"/>
      <c r="Z31" s="412"/>
      <c r="AA31" s="412"/>
      <c r="AB31" s="79"/>
    </row>
    <row r="32" spans="1:28" s="5" customFormat="1" ht="23.25" customHeight="1">
      <c r="A32" s="204"/>
      <c r="B32" s="201" t="s">
        <v>470</v>
      </c>
      <c r="C32" s="721">
        <f>SUM(D32:G32)</f>
        <v>0</v>
      </c>
      <c r="D32" s="104"/>
      <c r="E32" s="104"/>
      <c r="F32" s="104"/>
      <c r="G32" s="104"/>
      <c r="H32" s="720"/>
      <c r="I32" s="720"/>
      <c r="J32" s="720"/>
      <c r="K32" s="720"/>
      <c r="L32" s="720"/>
      <c r="M32" s="720"/>
      <c r="N32" s="720"/>
      <c r="O32" s="720"/>
      <c r="P32" s="720"/>
      <c r="Q32" s="720"/>
      <c r="R32" s="578"/>
      <c r="S32" s="578"/>
      <c r="T32" s="578"/>
      <c r="U32" s="578"/>
      <c r="V32" s="578"/>
      <c r="W32" s="578"/>
      <c r="X32" s="578"/>
      <c r="Y32" s="412"/>
      <c r="Z32" s="412"/>
      <c r="AA32" s="412"/>
      <c r="AB32" s="79"/>
    </row>
    <row r="33" spans="1:28" s="5" customFormat="1" ht="15" customHeight="1">
      <c r="A33" s="204"/>
      <c r="B33" s="270" t="s">
        <v>20</v>
      </c>
      <c r="C33" s="721">
        <f>SUM(D33:G33)</f>
        <v>0</v>
      </c>
      <c r="D33" s="104"/>
      <c r="E33" s="104"/>
      <c r="F33" s="104"/>
      <c r="G33" s="104"/>
      <c r="H33" s="720"/>
      <c r="I33" s="720"/>
      <c r="J33" s="720"/>
      <c r="K33" s="720"/>
      <c r="L33" s="720"/>
      <c r="M33" s="720"/>
      <c r="N33" s="720"/>
      <c r="O33" s="720"/>
      <c r="P33" s="720"/>
      <c r="Q33" s="720"/>
      <c r="R33" s="578"/>
      <c r="S33" s="578"/>
      <c r="T33" s="578"/>
      <c r="U33" s="578"/>
      <c r="V33" s="578"/>
      <c r="W33" s="578"/>
      <c r="X33" s="578"/>
      <c r="Y33" s="412"/>
      <c r="Z33" s="412"/>
      <c r="AA33" s="412"/>
      <c r="AB33" s="79"/>
    </row>
    <row r="34" spans="1:28" s="5" customFormat="1" ht="15" customHeight="1">
      <c r="A34" s="264"/>
      <c r="B34" s="271" t="s">
        <v>21</v>
      </c>
      <c r="C34" s="722">
        <f>SUM(D34:G34)</f>
        <v>0</v>
      </c>
      <c r="D34" s="106"/>
      <c r="E34" s="106"/>
      <c r="F34" s="106"/>
      <c r="G34" s="106"/>
      <c r="H34" s="723"/>
      <c r="I34" s="723"/>
      <c r="J34" s="723"/>
      <c r="K34" s="723"/>
      <c r="L34" s="723"/>
      <c r="M34" s="723"/>
      <c r="N34" s="723"/>
      <c r="O34" s="723"/>
      <c r="P34" s="723"/>
      <c r="Q34" s="723"/>
      <c r="R34" s="579"/>
      <c r="S34" s="579"/>
      <c r="T34" s="579"/>
      <c r="U34" s="579"/>
      <c r="V34" s="579"/>
      <c r="W34" s="579"/>
      <c r="X34" s="579"/>
      <c r="Y34" s="412"/>
      <c r="Z34" s="412"/>
      <c r="AA34" s="412"/>
      <c r="AB34" s="79"/>
    </row>
    <row r="35" spans="1:28" s="5" customFormat="1" ht="15" customHeight="1">
      <c r="A35" s="243"/>
      <c r="B35" s="266" t="s">
        <v>154</v>
      </c>
      <c r="C35" s="724">
        <f>SUM(D35:G35)</f>
        <v>0</v>
      </c>
      <c r="D35" s="725"/>
      <c r="E35" s="725"/>
      <c r="F35" s="725"/>
      <c r="G35" s="725"/>
      <c r="H35" s="725"/>
      <c r="I35" s="725"/>
      <c r="J35" s="725"/>
      <c r="K35" s="725"/>
      <c r="L35" s="725"/>
      <c r="M35" s="725"/>
      <c r="N35" s="725"/>
      <c r="O35" s="725"/>
      <c r="P35" s="725"/>
      <c r="Q35" s="725"/>
      <c r="R35" s="726"/>
      <c r="S35" s="726"/>
      <c r="T35" s="726"/>
      <c r="U35" s="726"/>
      <c r="V35" s="726"/>
      <c r="W35" s="726"/>
      <c r="X35" s="726"/>
      <c r="Y35" s="412"/>
      <c r="Z35" s="412"/>
      <c r="AA35" s="412"/>
      <c r="AB35" s="79"/>
    </row>
    <row r="36" spans="1:28" ht="12.75" customHeight="1">
      <c r="B36" s="272"/>
    </row>
    <row r="37" spans="1:28">
      <c r="B37" s="110"/>
      <c r="C37" s="138" t="str">
        <f>IF(AND(C7=C27,C19=C27), "Đúng","Sai")</f>
        <v>Đúng</v>
      </c>
      <c r="D37" s="138" t="str">
        <f t="shared" ref="D37:Q37" si="14">IF(D7=D27, "Đúng","Sai")</f>
        <v>Đúng</v>
      </c>
      <c r="E37" s="138" t="str">
        <f t="shared" si="14"/>
        <v>Đúng</v>
      </c>
      <c r="F37" s="138" t="str">
        <f t="shared" si="14"/>
        <v>Đúng</v>
      </c>
      <c r="G37" s="138" t="str">
        <f t="shared" si="14"/>
        <v>Đúng</v>
      </c>
      <c r="H37" s="138" t="str">
        <f t="shared" si="14"/>
        <v>Đúng</v>
      </c>
      <c r="I37" s="138" t="str">
        <f t="shared" si="14"/>
        <v>Đúng</v>
      </c>
      <c r="J37" s="138" t="str">
        <f t="shared" si="14"/>
        <v>Đúng</v>
      </c>
      <c r="K37" s="138" t="str">
        <f t="shared" si="14"/>
        <v>Đúng</v>
      </c>
      <c r="L37" s="138" t="str">
        <f t="shared" si="14"/>
        <v>Đúng</v>
      </c>
      <c r="M37" s="138" t="str">
        <f t="shared" si="14"/>
        <v>Đúng</v>
      </c>
      <c r="N37" s="138" t="str">
        <f t="shared" si="14"/>
        <v>Đúng</v>
      </c>
      <c r="O37" s="138" t="str">
        <f t="shared" si="14"/>
        <v>Đúng</v>
      </c>
      <c r="P37" s="138" t="str">
        <f t="shared" si="14"/>
        <v>Đúng</v>
      </c>
      <c r="Q37" s="138" t="str">
        <f t="shared" si="14"/>
        <v>Đúng</v>
      </c>
      <c r="R37" s="138" t="str">
        <f>IF(R7=R19, "Đúng","Sai")</f>
        <v>Đúng</v>
      </c>
      <c r="S37" s="138" t="str">
        <f t="shared" ref="S37:X37" si="15">IF(S7=S19, "Đúng","Sai")</f>
        <v>Đúng</v>
      </c>
      <c r="T37" s="138" t="str">
        <f t="shared" si="15"/>
        <v>Đúng</v>
      </c>
      <c r="U37" s="138" t="str">
        <f t="shared" si="15"/>
        <v>Đúng</v>
      </c>
      <c r="V37" s="138" t="str">
        <f t="shared" si="15"/>
        <v>Đúng</v>
      </c>
      <c r="W37" s="138" t="str">
        <f t="shared" si="15"/>
        <v>Đúng</v>
      </c>
      <c r="X37" s="138" t="str">
        <f t="shared" si="15"/>
        <v>Đúng</v>
      </c>
      <c r="Y37" s="439"/>
      <c r="Z37" s="439"/>
      <c r="AA37" s="439"/>
    </row>
    <row r="38" spans="1:28">
      <c r="B38" s="110"/>
      <c r="C38" s="138" t="str">
        <f>IF(C31=C32+C33,"Đúng","Sai")</f>
        <v>Đúng</v>
      </c>
      <c r="D38" s="138" t="str">
        <f t="shared" ref="D38:Q38" si="16">IF(D31=D32+D33,"Đúng","Sai")</f>
        <v>Đúng</v>
      </c>
      <c r="E38" s="138" t="str">
        <f t="shared" si="16"/>
        <v>Đúng</v>
      </c>
      <c r="F38" s="138" t="str">
        <f t="shared" si="16"/>
        <v>Đúng</v>
      </c>
      <c r="G38" s="138" t="str">
        <f t="shared" si="16"/>
        <v>Đúng</v>
      </c>
      <c r="H38" s="138" t="str">
        <f t="shared" si="16"/>
        <v>Đúng</v>
      </c>
      <c r="I38" s="138" t="str">
        <f t="shared" si="16"/>
        <v>Đúng</v>
      </c>
      <c r="J38" s="138" t="str">
        <f t="shared" si="16"/>
        <v>Đúng</v>
      </c>
      <c r="K38" s="138" t="str">
        <f t="shared" si="16"/>
        <v>Đúng</v>
      </c>
      <c r="L38" s="138" t="str">
        <f t="shared" si="16"/>
        <v>Đúng</v>
      </c>
      <c r="M38" s="138" t="str">
        <f t="shared" si="16"/>
        <v>Đúng</v>
      </c>
      <c r="N38" s="138" t="str">
        <f t="shared" si="16"/>
        <v>Đúng</v>
      </c>
      <c r="O38" s="138" t="str">
        <f t="shared" si="16"/>
        <v>Đúng</v>
      </c>
      <c r="P38" s="138" t="str">
        <f t="shared" si="16"/>
        <v>Đúng</v>
      </c>
      <c r="Q38" s="138" t="str">
        <f t="shared" si="16"/>
        <v>Đúng</v>
      </c>
      <c r="R38" s="138"/>
      <c r="S38" s="138"/>
      <c r="T38" s="138"/>
      <c r="U38" s="138"/>
      <c r="V38" s="138"/>
      <c r="W38" s="138"/>
      <c r="X38" s="138"/>
      <c r="Y38" s="439"/>
      <c r="Z38" s="439"/>
      <c r="AA38" s="439"/>
    </row>
    <row r="39" spans="1:28">
      <c r="B39" s="110"/>
      <c r="C39" s="138" t="str">
        <f>IF(C34&lt;=C33,"Đúng","Sai")</f>
        <v>Đúng</v>
      </c>
      <c r="D39" s="138" t="str">
        <f t="shared" ref="D39:Q39" si="17">IF(D34&lt;=D33,"Đúng","Sai")</f>
        <v>Đúng</v>
      </c>
      <c r="E39" s="138" t="str">
        <f t="shared" si="17"/>
        <v>Đúng</v>
      </c>
      <c r="F39" s="138" t="str">
        <f t="shared" si="17"/>
        <v>Đúng</v>
      </c>
      <c r="G39" s="138" t="str">
        <f t="shared" si="17"/>
        <v>Đúng</v>
      </c>
      <c r="H39" s="138" t="str">
        <f t="shared" si="17"/>
        <v>Đúng</v>
      </c>
      <c r="I39" s="138" t="str">
        <f t="shared" si="17"/>
        <v>Đúng</v>
      </c>
      <c r="J39" s="138" t="str">
        <f t="shared" si="17"/>
        <v>Đúng</v>
      </c>
      <c r="K39" s="138" t="str">
        <f t="shared" si="17"/>
        <v>Đúng</v>
      </c>
      <c r="L39" s="138" t="str">
        <f t="shared" si="17"/>
        <v>Đúng</v>
      </c>
      <c r="M39" s="138" t="str">
        <f t="shared" si="17"/>
        <v>Đúng</v>
      </c>
      <c r="N39" s="138" t="str">
        <f t="shared" si="17"/>
        <v>Đúng</v>
      </c>
      <c r="O39" s="138" t="str">
        <f t="shared" si="17"/>
        <v>Đúng</v>
      </c>
      <c r="P39" s="138" t="str">
        <f t="shared" si="17"/>
        <v>Đúng</v>
      </c>
      <c r="Q39" s="138" t="str">
        <f t="shared" si="17"/>
        <v>Đúng</v>
      </c>
      <c r="R39" s="138"/>
      <c r="S39" s="138"/>
      <c r="T39" s="138"/>
      <c r="U39" s="138"/>
      <c r="V39" s="138"/>
      <c r="W39" s="138"/>
      <c r="X39" s="138"/>
      <c r="Y39" s="439"/>
      <c r="Z39" s="439"/>
      <c r="AA39" s="439"/>
    </row>
    <row r="40" spans="1:28">
      <c r="B40" s="110"/>
      <c r="C40" s="138" t="str">
        <f>IF(C35&lt;=C7,"Đúng","Sai")</f>
        <v>Đúng</v>
      </c>
      <c r="D40" s="138" t="str">
        <f t="shared" ref="D40:Q40" si="18">IF(D35&lt;=D7,"Đúng","Sai")</f>
        <v>Đúng</v>
      </c>
      <c r="E40" s="138" t="str">
        <f t="shared" si="18"/>
        <v>Đúng</v>
      </c>
      <c r="F40" s="138" t="str">
        <f t="shared" si="18"/>
        <v>Đúng</v>
      </c>
      <c r="G40" s="138" t="str">
        <f t="shared" si="18"/>
        <v>Đúng</v>
      </c>
      <c r="H40" s="138" t="str">
        <f t="shared" si="18"/>
        <v>Đúng</v>
      </c>
      <c r="I40" s="138" t="str">
        <f t="shared" si="18"/>
        <v>Đúng</v>
      </c>
      <c r="J40" s="138" t="str">
        <f t="shared" si="18"/>
        <v>Đúng</v>
      </c>
      <c r="K40" s="138" t="str">
        <f t="shared" si="18"/>
        <v>Đúng</v>
      </c>
      <c r="L40" s="138" t="str">
        <f t="shared" si="18"/>
        <v>Đúng</v>
      </c>
      <c r="M40" s="138" t="str">
        <f t="shared" si="18"/>
        <v>Đúng</v>
      </c>
      <c r="N40" s="138" t="str">
        <f t="shared" si="18"/>
        <v>Đúng</v>
      </c>
      <c r="O40" s="138" t="str">
        <f t="shared" si="18"/>
        <v>Đúng</v>
      </c>
      <c r="P40" s="138" t="str">
        <f t="shared" si="18"/>
        <v>Đúng</v>
      </c>
      <c r="Q40" s="138" t="str">
        <f t="shared" si="18"/>
        <v>Đúng</v>
      </c>
      <c r="R40" s="138"/>
      <c r="S40" s="138"/>
      <c r="T40" s="138"/>
      <c r="U40" s="138"/>
      <c r="V40" s="138"/>
      <c r="W40" s="138"/>
      <c r="X40" s="138"/>
      <c r="Y40" s="439"/>
      <c r="Z40" s="439"/>
      <c r="AA40" s="439"/>
    </row>
    <row r="41" spans="1:28">
      <c r="B41" s="110"/>
      <c r="C41" s="138" t="str">
        <f>IF(R19=C28, "Đúng","Sai")</f>
        <v>Đúng</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row>
    <row r="42" spans="1:28">
      <c r="B42" s="110"/>
      <c r="C42" s="138" t="str">
        <f>IF(S19=C29, "Đúng","Sai")</f>
        <v>Đúng</v>
      </c>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row>
    <row r="43" spans="1:28">
      <c r="B43" s="110"/>
      <c r="C43" s="138" t="str">
        <f>IF(T19=C30, "Đúng","Sai")</f>
        <v>Đúng</v>
      </c>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row>
    <row r="44" spans="1:28">
      <c r="B44" s="110"/>
      <c r="C44" s="138" t="str">
        <f>IF(U19=C31, "Đúng","Sai")</f>
        <v>Đúng</v>
      </c>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row>
    <row r="45" spans="1:28">
      <c r="B45" s="110"/>
      <c r="C45" s="138" t="str">
        <f>IF(V19=C32, "Đúng","Sai")</f>
        <v>Đúng</v>
      </c>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row>
    <row r="46" spans="1:28">
      <c r="C46" s="138" t="str">
        <f>IF(W19=C33, "Đúng","Sai")</f>
        <v>Đúng</v>
      </c>
      <c r="D46" s="75"/>
      <c r="E46" s="75"/>
      <c r="F46" s="75"/>
      <c r="G46" s="75"/>
      <c r="H46" s="75"/>
      <c r="I46" s="75"/>
      <c r="J46" s="75"/>
      <c r="K46" s="75"/>
      <c r="L46" s="75"/>
      <c r="M46" s="75"/>
      <c r="N46" s="75"/>
      <c r="O46" s="75"/>
      <c r="P46" s="75"/>
      <c r="Q46" s="75"/>
      <c r="R46" s="75"/>
      <c r="S46" s="75"/>
      <c r="T46" s="75"/>
      <c r="U46" s="75"/>
      <c r="V46" s="75"/>
      <c r="W46" s="75"/>
      <c r="X46" s="75"/>
    </row>
    <row r="47" spans="1:28">
      <c r="C47" s="138" t="str">
        <f>IF(X19=C34, "Đúng","Sai")</f>
        <v>Đúng</v>
      </c>
      <c r="D47" s="75"/>
      <c r="E47" s="75"/>
      <c r="F47" s="75"/>
      <c r="G47" s="75"/>
      <c r="H47" s="75"/>
      <c r="I47" s="75"/>
      <c r="J47" s="75"/>
      <c r="K47" s="75"/>
      <c r="L47" s="75"/>
      <c r="M47" s="75"/>
      <c r="N47" s="75"/>
      <c r="O47" s="75"/>
      <c r="P47" s="75"/>
      <c r="Q47" s="75"/>
      <c r="R47" s="75"/>
      <c r="S47" s="75"/>
      <c r="T47" s="75"/>
      <c r="U47" s="75"/>
      <c r="V47" s="75"/>
      <c r="W47" s="75"/>
      <c r="X47" s="75"/>
    </row>
    <row r="48" spans="1:28">
      <c r="C48" s="35"/>
      <c r="D48" s="75"/>
      <c r="E48" s="75"/>
      <c r="F48" s="75"/>
      <c r="G48" s="75"/>
      <c r="H48" s="75"/>
      <c r="I48" s="75"/>
      <c r="J48" s="75"/>
      <c r="K48" s="75"/>
      <c r="L48" s="75"/>
      <c r="M48" s="75"/>
      <c r="N48" s="75"/>
      <c r="O48" s="75"/>
      <c r="P48" s="75"/>
      <c r="Q48" s="75"/>
      <c r="R48" s="75"/>
      <c r="S48" s="75"/>
      <c r="T48" s="75"/>
      <c r="U48" s="75"/>
      <c r="V48" s="75"/>
      <c r="W48" s="75"/>
      <c r="X48" s="75"/>
    </row>
    <row r="49" spans="3:24">
      <c r="C49" s="35"/>
      <c r="D49" s="75"/>
      <c r="E49" s="75"/>
      <c r="F49" s="75"/>
      <c r="G49" s="75"/>
      <c r="H49" s="75"/>
      <c r="I49" s="75"/>
      <c r="J49" s="75"/>
      <c r="K49" s="75"/>
      <c r="L49" s="75"/>
      <c r="M49" s="75"/>
      <c r="N49" s="75"/>
      <c r="O49" s="75"/>
      <c r="P49" s="75"/>
      <c r="Q49" s="75"/>
      <c r="R49" s="75"/>
      <c r="S49" s="75"/>
      <c r="T49" s="75"/>
      <c r="U49" s="75"/>
      <c r="V49" s="75"/>
      <c r="W49" s="75"/>
      <c r="X49" s="75"/>
    </row>
    <row r="50" spans="3:24">
      <c r="C50" s="35"/>
      <c r="D50" s="75"/>
      <c r="E50" s="75"/>
      <c r="F50" s="75"/>
      <c r="G50" s="75"/>
      <c r="H50" s="75"/>
      <c r="I50" s="75"/>
      <c r="J50" s="75"/>
      <c r="K50" s="75"/>
      <c r="L50" s="75"/>
      <c r="M50" s="75"/>
      <c r="N50" s="75"/>
      <c r="O50" s="75"/>
      <c r="P50" s="75"/>
      <c r="Q50" s="75"/>
      <c r="R50" s="75"/>
      <c r="S50" s="75"/>
      <c r="T50" s="75"/>
      <c r="U50" s="75"/>
      <c r="V50" s="75"/>
      <c r="W50" s="75"/>
      <c r="X50" s="75"/>
    </row>
  </sheetData>
  <sheetProtection sheet="1" formatCells="0" formatColumns="0" formatRows="0"/>
  <mergeCells count="29">
    <mergeCell ref="U4:U5"/>
    <mergeCell ref="V4:X4"/>
    <mergeCell ref="M4:M5"/>
    <mergeCell ref="N4:N5"/>
    <mergeCell ref="O4:O5"/>
    <mergeCell ref="P4:P5"/>
    <mergeCell ref="Q4:Q5"/>
    <mergeCell ref="S4:S5"/>
    <mergeCell ref="J4:J5"/>
    <mergeCell ref="K4:K5"/>
    <mergeCell ref="L4:L5"/>
    <mergeCell ref="R4:R5"/>
    <mergeCell ref="T4:T5"/>
    <mergeCell ref="A1:V1"/>
    <mergeCell ref="W1:X1"/>
    <mergeCell ref="A2:B2"/>
    <mergeCell ref="R2:X2"/>
    <mergeCell ref="A3:A5"/>
    <mergeCell ref="B3:B5"/>
    <mergeCell ref="C3:C5"/>
    <mergeCell ref="D3:G3"/>
    <mergeCell ref="H3:Q3"/>
    <mergeCell ref="R3:X3"/>
    <mergeCell ref="D4:D5"/>
    <mergeCell ref="E4:E5"/>
    <mergeCell ref="F4:F5"/>
    <mergeCell ref="G4:G5"/>
    <mergeCell ref="H4:H5"/>
    <mergeCell ref="I4:I5"/>
  </mergeCells>
  <conditionalFormatting sqref="Y1:AA1048576">
    <cfRule type="cellIs" dxfId="17" priority="3" operator="equal">
      <formula>"Đúng"</formula>
    </cfRule>
  </conditionalFormatting>
  <conditionalFormatting sqref="A37:XFD47">
    <cfRule type="cellIs" dxfId="16" priority="2" operator="equal">
      <formula>"Đúng"</formula>
    </cfRule>
  </conditionalFormatting>
  <conditionalFormatting sqref="AB7:AB26">
    <cfRule type="cellIs" dxfId="15" priority="1" operator="equal">
      <formula>"Đúng"</formula>
    </cfRule>
  </conditionalFormatting>
  <printOptions horizontalCentered="1"/>
  <pageMargins left="0.23622047244094491" right="0" top="0.23622047244094491" bottom="0.23622047244094491" header="0" footer="0"/>
  <pageSetup paperSize="9" scale="85" orientation="landscape" r:id="rId1"/>
  <headerFooter alignWithMargins="0"/>
  <ignoredErrors>
    <ignoredError sqref="C27:Q27" formula="1"/>
  </ignoredErrors>
</worksheet>
</file>

<file path=xl/worksheets/sheet22.xml><?xml version="1.0" encoding="utf-8"?>
<worksheet xmlns="http://schemas.openxmlformats.org/spreadsheetml/2006/main" xmlns:r="http://schemas.openxmlformats.org/officeDocument/2006/relationships">
  <sheetPr codeName="Sheet24">
    <tabColor rgb="FFC00000"/>
    <pageSetUpPr fitToPage="1"/>
  </sheetPr>
  <dimension ref="A1:AA38"/>
  <sheetViews>
    <sheetView workbookViewId="0">
      <selection sqref="A1:U24"/>
    </sheetView>
  </sheetViews>
  <sheetFormatPr defaultColWidth="5.5703125" defaultRowHeight="15.75"/>
  <cols>
    <col min="1" max="1" width="4.140625" style="24" customWidth="1"/>
    <col min="2" max="2" width="30.7109375" style="2" customWidth="1"/>
    <col min="3" max="3" width="6.140625" style="21" customWidth="1"/>
    <col min="4" max="7" width="5.5703125" style="2" customWidth="1"/>
    <col min="8" max="8" width="8.85546875" style="2" customWidth="1"/>
    <col min="9" max="9" width="6" style="2" customWidth="1"/>
    <col min="10" max="10" width="6.5703125" style="2" customWidth="1"/>
    <col min="11" max="13" width="6" style="2" customWidth="1"/>
    <col min="14" max="14" width="5.42578125" style="2" customWidth="1"/>
    <col min="15" max="16" width="5.140625" style="2" customWidth="1"/>
    <col min="17" max="17" width="5" style="2" customWidth="1"/>
    <col min="18" max="18" width="5.28515625" style="2" customWidth="1"/>
    <col min="19" max="21" width="5.140625" style="2" customWidth="1"/>
    <col min="22" max="22" width="7.140625" style="75" customWidth="1"/>
    <col min="23" max="23" width="6.42578125" style="75" customWidth="1"/>
    <col min="24" max="24" width="6.7109375" style="75" customWidth="1"/>
    <col min="25" max="25" width="5.85546875" style="75" customWidth="1"/>
    <col min="26" max="258" width="5.5703125" style="2"/>
    <col min="259" max="259" width="4.140625" style="2" customWidth="1"/>
    <col min="260" max="260" width="30.7109375" style="2" customWidth="1"/>
    <col min="261" max="261" width="7.42578125" style="2" customWidth="1"/>
    <col min="262" max="262" width="6.140625" style="2" customWidth="1"/>
    <col min="263" max="266" width="5.5703125" style="2" customWidth="1"/>
    <col min="267" max="268" width="6" style="2" customWidth="1"/>
    <col min="269" max="269" width="6.5703125" style="2" customWidth="1"/>
    <col min="270" max="272" width="6" style="2" customWidth="1"/>
    <col min="273" max="273" width="5.42578125" style="2" customWidth="1"/>
    <col min="274" max="274" width="5.140625" style="2" customWidth="1"/>
    <col min="275" max="275" width="5" style="2" customWidth="1"/>
    <col min="276" max="276" width="5.28515625" style="2" customWidth="1"/>
    <col min="277" max="279" width="5.140625" style="2" customWidth="1"/>
    <col min="280" max="514" width="5.5703125" style="2"/>
    <col min="515" max="515" width="4.140625" style="2" customWidth="1"/>
    <col min="516" max="516" width="30.7109375" style="2" customWidth="1"/>
    <col min="517" max="517" width="7.42578125" style="2" customWidth="1"/>
    <col min="518" max="518" width="6.140625" style="2" customWidth="1"/>
    <col min="519" max="522" width="5.5703125" style="2" customWidth="1"/>
    <col min="523" max="524" width="6" style="2" customWidth="1"/>
    <col min="525" max="525" width="6.5703125" style="2" customWidth="1"/>
    <col min="526" max="528" width="6" style="2" customWidth="1"/>
    <col min="529" max="529" width="5.42578125" style="2" customWidth="1"/>
    <col min="530" max="530" width="5.140625" style="2" customWidth="1"/>
    <col min="531" max="531" width="5" style="2" customWidth="1"/>
    <col min="532" max="532" width="5.28515625" style="2" customWidth="1"/>
    <col min="533" max="535" width="5.140625" style="2" customWidth="1"/>
    <col min="536" max="770" width="5.5703125" style="2"/>
    <col min="771" max="771" width="4.140625" style="2" customWidth="1"/>
    <col min="772" max="772" width="30.7109375" style="2" customWidth="1"/>
    <col min="773" max="773" width="7.42578125" style="2" customWidth="1"/>
    <col min="774" max="774" width="6.140625" style="2" customWidth="1"/>
    <col min="775" max="778" width="5.5703125" style="2" customWidth="1"/>
    <col min="779" max="780" width="6" style="2" customWidth="1"/>
    <col min="781" max="781" width="6.5703125" style="2" customWidth="1"/>
    <col min="782" max="784" width="6" style="2" customWidth="1"/>
    <col min="785" max="785" width="5.42578125" style="2" customWidth="1"/>
    <col min="786" max="786" width="5.140625" style="2" customWidth="1"/>
    <col min="787" max="787" width="5" style="2" customWidth="1"/>
    <col min="788" max="788" width="5.28515625" style="2" customWidth="1"/>
    <col min="789" max="791" width="5.140625" style="2" customWidth="1"/>
    <col min="792" max="1026" width="5.5703125" style="2"/>
    <col min="1027" max="1027" width="4.140625" style="2" customWidth="1"/>
    <col min="1028" max="1028" width="30.7109375" style="2" customWidth="1"/>
    <col min="1029" max="1029" width="7.42578125" style="2" customWidth="1"/>
    <col min="1030" max="1030" width="6.140625" style="2" customWidth="1"/>
    <col min="1031" max="1034" width="5.5703125" style="2" customWidth="1"/>
    <col min="1035" max="1036" width="6" style="2" customWidth="1"/>
    <col min="1037" max="1037" width="6.5703125" style="2" customWidth="1"/>
    <col min="1038" max="1040" width="6" style="2" customWidth="1"/>
    <col min="1041" max="1041" width="5.42578125" style="2" customWidth="1"/>
    <col min="1042" max="1042" width="5.140625" style="2" customWidth="1"/>
    <col min="1043" max="1043" width="5" style="2" customWidth="1"/>
    <col min="1044" max="1044" width="5.28515625" style="2" customWidth="1"/>
    <col min="1045" max="1047" width="5.140625" style="2" customWidth="1"/>
    <col min="1048" max="1282" width="5.5703125" style="2"/>
    <col min="1283" max="1283" width="4.140625" style="2" customWidth="1"/>
    <col min="1284" max="1284" width="30.7109375" style="2" customWidth="1"/>
    <col min="1285" max="1285" width="7.42578125" style="2" customWidth="1"/>
    <col min="1286" max="1286" width="6.140625" style="2" customWidth="1"/>
    <col min="1287" max="1290" width="5.5703125" style="2" customWidth="1"/>
    <col min="1291" max="1292" width="6" style="2" customWidth="1"/>
    <col min="1293" max="1293" width="6.5703125" style="2" customWidth="1"/>
    <col min="1294" max="1296" width="6" style="2" customWidth="1"/>
    <col min="1297" max="1297" width="5.42578125" style="2" customWidth="1"/>
    <col min="1298" max="1298" width="5.140625" style="2" customWidth="1"/>
    <col min="1299" max="1299" width="5" style="2" customWidth="1"/>
    <col min="1300" max="1300" width="5.28515625" style="2" customWidth="1"/>
    <col min="1301" max="1303" width="5.140625" style="2" customWidth="1"/>
    <col min="1304" max="1538" width="5.5703125" style="2"/>
    <col min="1539" max="1539" width="4.140625" style="2" customWidth="1"/>
    <col min="1540" max="1540" width="30.7109375" style="2" customWidth="1"/>
    <col min="1541" max="1541" width="7.42578125" style="2" customWidth="1"/>
    <col min="1542" max="1542" width="6.140625" style="2" customWidth="1"/>
    <col min="1543" max="1546" width="5.5703125" style="2" customWidth="1"/>
    <col min="1547" max="1548" width="6" style="2" customWidth="1"/>
    <col min="1549" max="1549" width="6.5703125" style="2" customWidth="1"/>
    <col min="1550" max="1552" width="6" style="2" customWidth="1"/>
    <col min="1553" max="1553" width="5.42578125" style="2" customWidth="1"/>
    <col min="1554" max="1554" width="5.140625" style="2" customWidth="1"/>
    <col min="1555" max="1555" width="5" style="2" customWidth="1"/>
    <col min="1556" max="1556" width="5.28515625" style="2" customWidth="1"/>
    <col min="1557" max="1559" width="5.140625" style="2" customWidth="1"/>
    <col min="1560" max="1794" width="5.5703125" style="2"/>
    <col min="1795" max="1795" width="4.140625" style="2" customWidth="1"/>
    <col min="1796" max="1796" width="30.7109375" style="2" customWidth="1"/>
    <col min="1797" max="1797" width="7.42578125" style="2" customWidth="1"/>
    <col min="1798" max="1798" width="6.140625" style="2" customWidth="1"/>
    <col min="1799" max="1802" width="5.5703125" style="2" customWidth="1"/>
    <col min="1803" max="1804" width="6" style="2" customWidth="1"/>
    <col min="1805" max="1805" width="6.5703125" style="2" customWidth="1"/>
    <col min="1806" max="1808" width="6" style="2" customWidth="1"/>
    <col min="1809" max="1809" width="5.42578125" style="2" customWidth="1"/>
    <col min="1810" max="1810" width="5.140625" style="2" customWidth="1"/>
    <col min="1811" max="1811" width="5" style="2" customWidth="1"/>
    <col min="1812" max="1812" width="5.28515625" style="2" customWidth="1"/>
    <col min="1813" max="1815" width="5.140625" style="2" customWidth="1"/>
    <col min="1816" max="2050" width="5.5703125" style="2"/>
    <col min="2051" max="2051" width="4.140625" style="2" customWidth="1"/>
    <col min="2052" max="2052" width="30.7109375" style="2" customWidth="1"/>
    <col min="2053" max="2053" width="7.42578125" style="2" customWidth="1"/>
    <col min="2054" max="2054" width="6.140625" style="2" customWidth="1"/>
    <col min="2055" max="2058" width="5.5703125" style="2" customWidth="1"/>
    <col min="2059" max="2060" width="6" style="2" customWidth="1"/>
    <col min="2061" max="2061" width="6.5703125" style="2" customWidth="1"/>
    <col min="2062" max="2064" width="6" style="2" customWidth="1"/>
    <col min="2065" max="2065" width="5.42578125" style="2" customWidth="1"/>
    <col min="2066" max="2066" width="5.140625" style="2" customWidth="1"/>
    <col min="2067" max="2067" width="5" style="2" customWidth="1"/>
    <col min="2068" max="2068" width="5.28515625" style="2" customWidth="1"/>
    <col min="2069" max="2071" width="5.140625" style="2" customWidth="1"/>
    <col min="2072" max="2306" width="5.5703125" style="2"/>
    <col min="2307" max="2307" width="4.140625" style="2" customWidth="1"/>
    <col min="2308" max="2308" width="30.7109375" style="2" customWidth="1"/>
    <col min="2309" max="2309" width="7.42578125" style="2" customWidth="1"/>
    <col min="2310" max="2310" width="6.140625" style="2" customWidth="1"/>
    <col min="2311" max="2314" width="5.5703125" style="2" customWidth="1"/>
    <col min="2315" max="2316" width="6" style="2" customWidth="1"/>
    <col min="2317" max="2317" width="6.5703125" style="2" customWidth="1"/>
    <col min="2318" max="2320" width="6" style="2" customWidth="1"/>
    <col min="2321" max="2321" width="5.42578125" style="2" customWidth="1"/>
    <col min="2322" max="2322" width="5.140625" style="2" customWidth="1"/>
    <col min="2323" max="2323" width="5" style="2" customWidth="1"/>
    <col min="2324" max="2324" width="5.28515625" style="2" customWidth="1"/>
    <col min="2325" max="2327" width="5.140625" style="2" customWidth="1"/>
    <col min="2328" max="2562" width="5.5703125" style="2"/>
    <col min="2563" max="2563" width="4.140625" style="2" customWidth="1"/>
    <col min="2564" max="2564" width="30.7109375" style="2" customWidth="1"/>
    <col min="2565" max="2565" width="7.42578125" style="2" customWidth="1"/>
    <col min="2566" max="2566" width="6.140625" style="2" customWidth="1"/>
    <col min="2567" max="2570" width="5.5703125" style="2" customWidth="1"/>
    <col min="2571" max="2572" width="6" style="2" customWidth="1"/>
    <col min="2573" max="2573" width="6.5703125" style="2" customWidth="1"/>
    <col min="2574" max="2576" width="6" style="2" customWidth="1"/>
    <col min="2577" max="2577" width="5.42578125" style="2" customWidth="1"/>
    <col min="2578" max="2578" width="5.140625" style="2" customWidth="1"/>
    <col min="2579" max="2579" width="5" style="2" customWidth="1"/>
    <col min="2580" max="2580" width="5.28515625" style="2" customWidth="1"/>
    <col min="2581" max="2583" width="5.140625" style="2" customWidth="1"/>
    <col min="2584" max="2818" width="5.5703125" style="2"/>
    <col min="2819" max="2819" width="4.140625" style="2" customWidth="1"/>
    <col min="2820" max="2820" width="30.7109375" style="2" customWidth="1"/>
    <col min="2821" max="2821" width="7.42578125" style="2" customWidth="1"/>
    <col min="2822" max="2822" width="6.140625" style="2" customWidth="1"/>
    <col min="2823" max="2826" width="5.5703125" style="2" customWidth="1"/>
    <col min="2827" max="2828" width="6" style="2" customWidth="1"/>
    <col min="2829" max="2829" width="6.5703125" style="2" customWidth="1"/>
    <col min="2830" max="2832" width="6" style="2" customWidth="1"/>
    <col min="2833" max="2833" width="5.42578125" style="2" customWidth="1"/>
    <col min="2834" max="2834" width="5.140625" style="2" customWidth="1"/>
    <col min="2835" max="2835" width="5" style="2" customWidth="1"/>
    <col min="2836" max="2836" width="5.28515625" style="2" customWidth="1"/>
    <col min="2837" max="2839" width="5.140625" style="2" customWidth="1"/>
    <col min="2840" max="3074" width="5.5703125" style="2"/>
    <col min="3075" max="3075" width="4.140625" style="2" customWidth="1"/>
    <col min="3076" max="3076" width="30.7109375" style="2" customWidth="1"/>
    <col min="3077" max="3077" width="7.42578125" style="2" customWidth="1"/>
    <col min="3078" max="3078" width="6.140625" style="2" customWidth="1"/>
    <col min="3079" max="3082" width="5.5703125" style="2" customWidth="1"/>
    <col min="3083" max="3084" width="6" style="2" customWidth="1"/>
    <col min="3085" max="3085" width="6.5703125" style="2" customWidth="1"/>
    <col min="3086" max="3088" width="6" style="2" customWidth="1"/>
    <col min="3089" max="3089" width="5.42578125" style="2" customWidth="1"/>
    <col min="3090" max="3090" width="5.140625" style="2" customWidth="1"/>
    <col min="3091" max="3091" width="5" style="2" customWidth="1"/>
    <col min="3092" max="3092" width="5.28515625" style="2" customWidth="1"/>
    <col min="3093" max="3095" width="5.140625" style="2" customWidth="1"/>
    <col min="3096" max="3330" width="5.5703125" style="2"/>
    <col min="3331" max="3331" width="4.140625" style="2" customWidth="1"/>
    <col min="3332" max="3332" width="30.7109375" style="2" customWidth="1"/>
    <col min="3333" max="3333" width="7.42578125" style="2" customWidth="1"/>
    <col min="3334" max="3334" width="6.140625" style="2" customWidth="1"/>
    <col min="3335" max="3338" width="5.5703125" style="2" customWidth="1"/>
    <col min="3339" max="3340" width="6" style="2" customWidth="1"/>
    <col min="3341" max="3341" width="6.5703125" style="2" customWidth="1"/>
    <col min="3342" max="3344" width="6" style="2" customWidth="1"/>
    <col min="3345" max="3345" width="5.42578125" style="2" customWidth="1"/>
    <col min="3346" max="3346" width="5.140625" style="2" customWidth="1"/>
    <col min="3347" max="3347" width="5" style="2" customWidth="1"/>
    <col min="3348" max="3348" width="5.28515625" style="2" customWidth="1"/>
    <col min="3349" max="3351" width="5.140625" style="2" customWidth="1"/>
    <col min="3352" max="3586" width="5.5703125" style="2"/>
    <col min="3587" max="3587" width="4.140625" style="2" customWidth="1"/>
    <col min="3588" max="3588" width="30.7109375" style="2" customWidth="1"/>
    <col min="3589" max="3589" width="7.42578125" style="2" customWidth="1"/>
    <col min="3590" max="3590" width="6.140625" style="2" customWidth="1"/>
    <col min="3591" max="3594" width="5.5703125" style="2" customWidth="1"/>
    <col min="3595" max="3596" width="6" style="2" customWidth="1"/>
    <col min="3597" max="3597" width="6.5703125" style="2" customWidth="1"/>
    <col min="3598" max="3600" width="6" style="2" customWidth="1"/>
    <col min="3601" max="3601" width="5.42578125" style="2" customWidth="1"/>
    <col min="3602" max="3602" width="5.140625" style="2" customWidth="1"/>
    <col min="3603" max="3603" width="5" style="2" customWidth="1"/>
    <col min="3604" max="3604" width="5.28515625" style="2" customWidth="1"/>
    <col min="3605" max="3607" width="5.140625" style="2" customWidth="1"/>
    <col min="3608" max="3842" width="5.5703125" style="2"/>
    <col min="3843" max="3843" width="4.140625" style="2" customWidth="1"/>
    <col min="3844" max="3844" width="30.7109375" style="2" customWidth="1"/>
    <col min="3845" max="3845" width="7.42578125" style="2" customWidth="1"/>
    <col min="3846" max="3846" width="6.140625" style="2" customWidth="1"/>
    <col min="3847" max="3850" width="5.5703125" style="2" customWidth="1"/>
    <col min="3851" max="3852" width="6" style="2" customWidth="1"/>
    <col min="3853" max="3853" width="6.5703125" style="2" customWidth="1"/>
    <col min="3854" max="3856" width="6" style="2" customWidth="1"/>
    <col min="3857" max="3857" width="5.42578125" style="2" customWidth="1"/>
    <col min="3858" max="3858" width="5.140625" style="2" customWidth="1"/>
    <col min="3859" max="3859" width="5" style="2" customWidth="1"/>
    <col min="3860" max="3860" width="5.28515625" style="2" customWidth="1"/>
    <col min="3861" max="3863" width="5.140625" style="2" customWidth="1"/>
    <col min="3864" max="4098" width="5.5703125" style="2"/>
    <col min="4099" max="4099" width="4.140625" style="2" customWidth="1"/>
    <col min="4100" max="4100" width="30.7109375" style="2" customWidth="1"/>
    <col min="4101" max="4101" width="7.42578125" style="2" customWidth="1"/>
    <col min="4102" max="4102" width="6.140625" style="2" customWidth="1"/>
    <col min="4103" max="4106" width="5.5703125" style="2" customWidth="1"/>
    <col min="4107" max="4108" width="6" style="2" customWidth="1"/>
    <col min="4109" max="4109" width="6.5703125" style="2" customWidth="1"/>
    <col min="4110" max="4112" width="6" style="2" customWidth="1"/>
    <col min="4113" max="4113" width="5.42578125" style="2" customWidth="1"/>
    <col min="4114" max="4114" width="5.140625" style="2" customWidth="1"/>
    <col min="4115" max="4115" width="5" style="2" customWidth="1"/>
    <col min="4116" max="4116" width="5.28515625" style="2" customWidth="1"/>
    <col min="4117" max="4119" width="5.140625" style="2" customWidth="1"/>
    <col min="4120" max="4354" width="5.5703125" style="2"/>
    <col min="4355" max="4355" width="4.140625" style="2" customWidth="1"/>
    <col min="4356" max="4356" width="30.7109375" style="2" customWidth="1"/>
    <col min="4357" max="4357" width="7.42578125" style="2" customWidth="1"/>
    <col min="4358" max="4358" width="6.140625" style="2" customWidth="1"/>
    <col min="4359" max="4362" width="5.5703125" style="2" customWidth="1"/>
    <col min="4363" max="4364" width="6" style="2" customWidth="1"/>
    <col min="4365" max="4365" width="6.5703125" style="2" customWidth="1"/>
    <col min="4366" max="4368" width="6" style="2" customWidth="1"/>
    <col min="4369" max="4369" width="5.42578125" style="2" customWidth="1"/>
    <col min="4370" max="4370" width="5.140625" style="2" customWidth="1"/>
    <col min="4371" max="4371" width="5" style="2" customWidth="1"/>
    <col min="4372" max="4372" width="5.28515625" style="2" customWidth="1"/>
    <col min="4373" max="4375" width="5.140625" style="2" customWidth="1"/>
    <col min="4376" max="4610" width="5.5703125" style="2"/>
    <col min="4611" max="4611" width="4.140625" style="2" customWidth="1"/>
    <col min="4612" max="4612" width="30.7109375" style="2" customWidth="1"/>
    <col min="4613" max="4613" width="7.42578125" style="2" customWidth="1"/>
    <col min="4614" max="4614" width="6.140625" style="2" customWidth="1"/>
    <col min="4615" max="4618" width="5.5703125" style="2" customWidth="1"/>
    <col min="4619" max="4620" width="6" style="2" customWidth="1"/>
    <col min="4621" max="4621" width="6.5703125" style="2" customWidth="1"/>
    <col min="4622" max="4624" width="6" style="2" customWidth="1"/>
    <col min="4625" max="4625" width="5.42578125" style="2" customWidth="1"/>
    <col min="4626" max="4626" width="5.140625" style="2" customWidth="1"/>
    <col min="4627" max="4627" width="5" style="2" customWidth="1"/>
    <col min="4628" max="4628" width="5.28515625" style="2" customWidth="1"/>
    <col min="4629" max="4631" width="5.140625" style="2" customWidth="1"/>
    <col min="4632" max="4866" width="5.5703125" style="2"/>
    <col min="4867" max="4867" width="4.140625" style="2" customWidth="1"/>
    <col min="4868" max="4868" width="30.7109375" style="2" customWidth="1"/>
    <col min="4869" max="4869" width="7.42578125" style="2" customWidth="1"/>
    <col min="4870" max="4870" width="6.140625" style="2" customWidth="1"/>
    <col min="4871" max="4874" width="5.5703125" style="2" customWidth="1"/>
    <col min="4875" max="4876" width="6" style="2" customWidth="1"/>
    <col min="4877" max="4877" width="6.5703125" style="2" customWidth="1"/>
    <col min="4878" max="4880" width="6" style="2" customWidth="1"/>
    <col min="4881" max="4881" width="5.42578125" style="2" customWidth="1"/>
    <col min="4882" max="4882" width="5.140625" style="2" customWidth="1"/>
    <col min="4883" max="4883" width="5" style="2" customWidth="1"/>
    <col min="4884" max="4884" width="5.28515625" style="2" customWidth="1"/>
    <col min="4885" max="4887" width="5.140625" style="2" customWidth="1"/>
    <col min="4888" max="5122" width="5.5703125" style="2"/>
    <col min="5123" max="5123" width="4.140625" style="2" customWidth="1"/>
    <col min="5124" max="5124" width="30.7109375" style="2" customWidth="1"/>
    <col min="5125" max="5125" width="7.42578125" style="2" customWidth="1"/>
    <col min="5126" max="5126" width="6.140625" style="2" customWidth="1"/>
    <col min="5127" max="5130" width="5.5703125" style="2" customWidth="1"/>
    <col min="5131" max="5132" width="6" style="2" customWidth="1"/>
    <col min="5133" max="5133" width="6.5703125" style="2" customWidth="1"/>
    <col min="5134" max="5136" width="6" style="2" customWidth="1"/>
    <col min="5137" max="5137" width="5.42578125" style="2" customWidth="1"/>
    <col min="5138" max="5138" width="5.140625" style="2" customWidth="1"/>
    <col min="5139" max="5139" width="5" style="2" customWidth="1"/>
    <col min="5140" max="5140" width="5.28515625" style="2" customWidth="1"/>
    <col min="5141" max="5143" width="5.140625" style="2" customWidth="1"/>
    <col min="5144" max="5378" width="5.5703125" style="2"/>
    <col min="5379" max="5379" width="4.140625" style="2" customWidth="1"/>
    <col min="5380" max="5380" width="30.7109375" style="2" customWidth="1"/>
    <col min="5381" max="5381" width="7.42578125" style="2" customWidth="1"/>
    <col min="5382" max="5382" width="6.140625" style="2" customWidth="1"/>
    <col min="5383" max="5386" width="5.5703125" style="2" customWidth="1"/>
    <col min="5387" max="5388" width="6" style="2" customWidth="1"/>
    <col min="5389" max="5389" width="6.5703125" style="2" customWidth="1"/>
    <col min="5390" max="5392" width="6" style="2" customWidth="1"/>
    <col min="5393" max="5393" width="5.42578125" style="2" customWidth="1"/>
    <col min="5394" max="5394" width="5.140625" style="2" customWidth="1"/>
    <col min="5395" max="5395" width="5" style="2" customWidth="1"/>
    <col min="5396" max="5396" width="5.28515625" style="2" customWidth="1"/>
    <col min="5397" max="5399" width="5.140625" style="2" customWidth="1"/>
    <col min="5400" max="5634" width="5.5703125" style="2"/>
    <col min="5635" max="5635" width="4.140625" style="2" customWidth="1"/>
    <col min="5636" max="5636" width="30.7109375" style="2" customWidth="1"/>
    <col min="5637" max="5637" width="7.42578125" style="2" customWidth="1"/>
    <col min="5638" max="5638" width="6.140625" style="2" customWidth="1"/>
    <col min="5639" max="5642" width="5.5703125" style="2" customWidth="1"/>
    <col min="5643" max="5644" width="6" style="2" customWidth="1"/>
    <col min="5645" max="5645" width="6.5703125" style="2" customWidth="1"/>
    <col min="5646" max="5648" width="6" style="2" customWidth="1"/>
    <col min="5649" max="5649" width="5.42578125" style="2" customWidth="1"/>
    <col min="5650" max="5650" width="5.140625" style="2" customWidth="1"/>
    <col min="5651" max="5651" width="5" style="2" customWidth="1"/>
    <col min="5652" max="5652" width="5.28515625" style="2" customWidth="1"/>
    <col min="5653" max="5655" width="5.140625" style="2" customWidth="1"/>
    <col min="5656" max="5890" width="5.5703125" style="2"/>
    <col min="5891" max="5891" width="4.140625" style="2" customWidth="1"/>
    <col min="5892" max="5892" width="30.7109375" style="2" customWidth="1"/>
    <col min="5893" max="5893" width="7.42578125" style="2" customWidth="1"/>
    <col min="5894" max="5894" width="6.140625" style="2" customWidth="1"/>
    <col min="5895" max="5898" width="5.5703125" style="2" customWidth="1"/>
    <col min="5899" max="5900" width="6" style="2" customWidth="1"/>
    <col min="5901" max="5901" width="6.5703125" style="2" customWidth="1"/>
    <col min="5902" max="5904" width="6" style="2" customWidth="1"/>
    <col min="5905" max="5905" width="5.42578125" style="2" customWidth="1"/>
    <col min="5906" max="5906" width="5.140625" style="2" customWidth="1"/>
    <col min="5907" max="5907" width="5" style="2" customWidth="1"/>
    <col min="5908" max="5908" width="5.28515625" style="2" customWidth="1"/>
    <col min="5909" max="5911" width="5.140625" style="2" customWidth="1"/>
    <col min="5912" max="6146" width="5.5703125" style="2"/>
    <col min="6147" max="6147" width="4.140625" style="2" customWidth="1"/>
    <col min="6148" max="6148" width="30.7109375" style="2" customWidth="1"/>
    <col min="6149" max="6149" width="7.42578125" style="2" customWidth="1"/>
    <col min="6150" max="6150" width="6.140625" style="2" customWidth="1"/>
    <col min="6151" max="6154" width="5.5703125" style="2" customWidth="1"/>
    <col min="6155" max="6156" width="6" style="2" customWidth="1"/>
    <col min="6157" max="6157" width="6.5703125" style="2" customWidth="1"/>
    <col min="6158" max="6160" width="6" style="2" customWidth="1"/>
    <col min="6161" max="6161" width="5.42578125" style="2" customWidth="1"/>
    <col min="6162" max="6162" width="5.140625" style="2" customWidth="1"/>
    <col min="6163" max="6163" width="5" style="2" customWidth="1"/>
    <col min="6164" max="6164" width="5.28515625" style="2" customWidth="1"/>
    <col min="6165" max="6167" width="5.140625" style="2" customWidth="1"/>
    <col min="6168" max="6402" width="5.5703125" style="2"/>
    <col min="6403" max="6403" width="4.140625" style="2" customWidth="1"/>
    <col min="6404" max="6404" width="30.7109375" style="2" customWidth="1"/>
    <col min="6405" max="6405" width="7.42578125" style="2" customWidth="1"/>
    <col min="6406" max="6406" width="6.140625" style="2" customWidth="1"/>
    <col min="6407" max="6410" width="5.5703125" style="2" customWidth="1"/>
    <col min="6411" max="6412" width="6" style="2" customWidth="1"/>
    <col min="6413" max="6413" width="6.5703125" style="2" customWidth="1"/>
    <col min="6414" max="6416" width="6" style="2" customWidth="1"/>
    <col min="6417" max="6417" width="5.42578125" style="2" customWidth="1"/>
    <col min="6418" max="6418" width="5.140625" style="2" customWidth="1"/>
    <col min="6419" max="6419" width="5" style="2" customWidth="1"/>
    <col min="6420" max="6420" width="5.28515625" style="2" customWidth="1"/>
    <col min="6421" max="6423" width="5.140625" style="2" customWidth="1"/>
    <col min="6424" max="6658" width="5.5703125" style="2"/>
    <col min="6659" max="6659" width="4.140625" style="2" customWidth="1"/>
    <col min="6660" max="6660" width="30.7109375" style="2" customWidth="1"/>
    <col min="6661" max="6661" width="7.42578125" style="2" customWidth="1"/>
    <col min="6662" max="6662" width="6.140625" style="2" customWidth="1"/>
    <col min="6663" max="6666" width="5.5703125" style="2" customWidth="1"/>
    <col min="6667" max="6668" width="6" style="2" customWidth="1"/>
    <col min="6669" max="6669" width="6.5703125" style="2" customWidth="1"/>
    <col min="6670" max="6672" width="6" style="2" customWidth="1"/>
    <col min="6673" max="6673" width="5.42578125" style="2" customWidth="1"/>
    <col min="6674" max="6674" width="5.140625" style="2" customWidth="1"/>
    <col min="6675" max="6675" width="5" style="2" customWidth="1"/>
    <col min="6676" max="6676" width="5.28515625" style="2" customWidth="1"/>
    <col min="6677" max="6679" width="5.140625" style="2" customWidth="1"/>
    <col min="6680" max="6914" width="5.5703125" style="2"/>
    <col min="6915" max="6915" width="4.140625" style="2" customWidth="1"/>
    <col min="6916" max="6916" width="30.7109375" style="2" customWidth="1"/>
    <col min="6917" max="6917" width="7.42578125" style="2" customWidth="1"/>
    <col min="6918" max="6918" width="6.140625" style="2" customWidth="1"/>
    <col min="6919" max="6922" width="5.5703125" style="2" customWidth="1"/>
    <col min="6923" max="6924" width="6" style="2" customWidth="1"/>
    <col min="6925" max="6925" width="6.5703125" style="2" customWidth="1"/>
    <col min="6926" max="6928" width="6" style="2" customWidth="1"/>
    <col min="6929" max="6929" width="5.42578125" style="2" customWidth="1"/>
    <col min="6930" max="6930" width="5.140625" style="2" customWidth="1"/>
    <col min="6931" max="6931" width="5" style="2" customWidth="1"/>
    <col min="6932" max="6932" width="5.28515625" style="2" customWidth="1"/>
    <col min="6933" max="6935" width="5.140625" style="2" customWidth="1"/>
    <col min="6936" max="7170" width="5.5703125" style="2"/>
    <col min="7171" max="7171" width="4.140625" style="2" customWidth="1"/>
    <col min="7172" max="7172" width="30.7109375" style="2" customWidth="1"/>
    <col min="7173" max="7173" width="7.42578125" style="2" customWidth="1"/>
    <col min="7174" max="7174" width="6.140625" style="2" customWidth="1"/>
    <col min="7175" max="7178" width="5.5703125" style="2" customWidth="1"/>
    <col min="7179" max="7180" width="6" style="2" customWidth="1"/>
    <col min="7181" max="7181" width="6.5703125" style="2" customWidth="1"/>
    <col min="7182" max="7184" width="6" style="2" customWidth="1"/>
    <col min="7185" max="7185" width="5.42578125" style="2" customWidth="1"/>
    <col min="7186" max="7186" width="5.140625" style="2" customWidth="1"/>
    <col min="7187" max="7187" width="5" style="2" customWidth="1"/>
    <col min="7188" max="7188" width="5.28515625" style="2" customWidth="1"/>
    <col min="7189" max="7191" width="5.140625" style="2" customWidth="1"/>
    <col min="7192" max="7426" width="5.5703125" style="2"/>
    <col min="7427" max="7427" width="4.140625" style="2" customWidth="1"/>
    <col min="7428" max="7428" width="30.7109375" style="2" customWidth="1"/>
    <col min="7429" max="7429" width="7.42578125" style="2" customWidth="1"/>
    <col min="7430" max="7430" width="6.140625" style="2" customWidth="1"/>
    <col min="7431" max="7434" width="5.5703125" style="2" customWidth="1"/>
    <col min="7435" max="7436" width="6" style="2" customWidth="1"/>
    <col min="7437" max="7437" width="6.5703125" style="2" customWidth="1"/>
    <col min="7438" max="7440" width="6" style="2" customWidth="1"/>
    <col min="7441" max="7441" width="5.42578125" style="2" customWidth="1"/>
    <col min="7442" max="7442" width="5.140625" style="2" customWidth="1"/>
    <col min="7443" max="7443" width="5" style="2" customWidth="1"/>
    <col min="7444" max="7444" width="5.28515625" style="2" customWidth="1"/>
    <col min="7445" max="7447" width="5.140625" style="2" customWidth="1"/>
    <col min="7448" max="7682" width="5.5703125" style="2"/>
    <col min="7683" max="7683" width="4.140625" style="2" customWidth="1"/>
    <col min="7684" max="7684" width="30.7109375" style="2" customWidth="1"/>
    <col min="7685" max="7685" width="7.42578125" style="2" customWidth="1"/>
    <col min="7686" max="7686" width="6.140625" style="2" customWidth="1"/>
    <col min="7687" max="7690" width="5.5703125" style="2" customWidth="1"/>
    <col min="7691" max="7692" width="6" style="2" customWidth="1"/>
    <col min="7693" max="7693" width="6.5703125" style="2" customWidth="1"/>
    <col min="7694" max="7696" width="6" style="2" customWidth="1"/>
    <col min="7697" max="7697" width="5.42578125" style="2" customWidth="1"/>
    <col min="7698" max="7698" width="5.140625" style="2" customWidth="1"/>
    <col min="7699" max="7699" width="5" style="2" customWidth="1"/>
    <col min="7700" max="7700" width="5.28515625" style="2" customWidth="1"/>
    <col min="7701" max="7703" width="5.140625" style="2" customWidth="1"/>
    <col min="7704" max="7938" width="5.5703125" style="2"/>
    <col min="7939" max="7939" width="4.140625" style="2" customWidth="1"/>
    <col min="7940" max="7940" width="30.7109375" style="2" customWidth="1"/>
    <col min="7941" max="7941" width="7.42578125" style="2" customWidth="1"/>
    <col min="7942" max="7942" width="6.140625" style="2" customWidth="1"/>
    <col min="7943" max="7946" width="5.5703125" style="2" customWidth="1"/>
    <col min="7947" max="7948" width="6" style="2" customWidth="1"/>
    <col min="7949" max="7949" width="6.5703125" style="2" customWidth="1"/>
    <col min="7950" max="7952" width="6" style="2" customWidth="1"/>
    <col min="7953" max="7953" width="5.42578125" style="2" customWidth="1"/>
    <col min="7954" max="7954" width="5.140625" style="2" customWidth="1"/>
    <col min="7955" max="7955" width="5" style="2" customWidth="1"/>
    <col min="7956" max="7956" width="5.28515625" style="2" customWidth="1"/>
    <col min="7957" max="7959" width="5.140625" style="2" customWidth="1"/>
    <col min="7960" max="8194" width="5.5703125" style="2"/>
    <col min="8195" max="8195" width="4.140625" style="2" customWidth="1"/>
    <col min="8196" max="8196" width="30.7109375" style="2" customWidth="1"/>
    <col min="8197" max="8197" width="7.42578125" style="2" customWidth="1"/>
    <col min="8198" max="8198" width="6.140625" style="2" customWidth="1"/>
    <col min="8199" max="8202" width="5.5703125" style="2" customWidth="1"/>
    <col min="8203" max="8204" width="6" style="2" customWidth="1"/>
    <col min="8205" max="8205" width="6.5703125" style="2" customWidth="1"/>
    <col min="8206" max="8208" width="6" style="2" customWidth="1"/>
    <col min="8209" max="8209" width="5.42578125" style="2" customWidth="1"/>
    <col min="8210" max="8210" width="5.140625" style="2" customWidth="1"/>
    <col min="8211" max="8211" width="5" style="2" customWidth="1"/>
    <col min="8212" max="8212" width="5.28515625" style="2" customWidth="1"/>
    <col min="8213" max="8215" width="5.140625" style="2" customWidth="1"/>
    <col min="8216" max="8450" width="5.5703125" style="2"/>
    <col min="8451" max="8451" width="4.140625" style="2" customWidth="1"/>
    <col min="8452" max="8452" width="30.7109375" style="2" customWidth="1"/>
    <col min="8453" max="8453" width="7.42578125" style="2" customWidth="1"/>
    <col min="8454" max="8454" width="6.140625" style="2" customWidth="1"/>
    <col min="8455" max="8458" width="5.5703125" style="2" customWidth="1"/>
    <col min="8459" max="8460" width="6" style="2" customWidth="1"/>
    <col min="8461" max="8461" width="6.5703125" style="2" customWidth="1"/>
    <col min="8462" max="8464" width="6" style="2" customWidth="1"/>
    <col min="8465" max="8465" width="5.42578125" style="2" customWidth="1"/>
    <col min="8466" max="8466" width="5.140625" style="2" customWidth="1"/>
    <col min="8467" max="8467" width="5" style="2" customWidth="1"/>
    <col min="8468" max="8468" width="5.28515625" style="2" customWidth="1"/>
    <col min="8469" max="8471" width="5.140625" style="2" customWidth="1"/>
    <col min="8472" max="8706" width="5.5703125" style="2"/>
    <col min="8707" max="8707" width="4.140625" style="2" customWidth="1"/>
    <col min="8708" max="8708" width="30.7109375" style="2" customWidth="1"/>
    <col min="8709" max="8709" width="7.42578125" style="2" customWidth="1"/>
    <col min="8710" max="8710" width="6.140625" style="2" customWidth="1"/>
    <col min="8711" max="8714" width="5.5703125" style="2" customWidth="1"/>
    <col min="8715" max="8716" width="6" style="2" customWidth="1"/>
    <col min="8717" max="8717" width="6.5703125" style="2" customWidth="1"/>
    <col min="8718" max="8720" width="6" style="2" customWidth="1"/>
    <col min="8721" max="8721" width="5.42578125" style="2" customWidth="1"/>
    <col min="8722" max="8722" width="5.140625" style="2" customWidth="1"/>
    <col min="8723" max="8723" width="5" style="2" customWidth="1"/>
    <col min="8724" max="8724" width="5.28515625" style="2" customWidth="1"/>
    <col min="8725" max="8727" width="5.140625" style="2" customWidth="1"/>
    <col min="8728" max="8962" width="5.5703125" style="2"/>
    <col min="8963" max="8963" width="4.140625" style="2" customWidth="1"/>
    <col min="8964" max="8964" width="30.7109375" style="2" customWidth="1"/>
    <col min="8965" max="8965" width="7.42578125" style="2" customWidth="1"/>
    <col min="8966" max="8966" width="6.140625" style="2" customWidth="1"/>
    <col min="8967" max="8970" width="5.5703125" style="2" customWidth="1"/>
    <col min="8971" max="8972" width="6" style="2" customWidth="1"/>
    <col min="8973" max="8973" width="6.5703125" style="2" customWidth="1"/>
    <col min="8974" max="8976" width="6" style="2" customWidth="1"/>
    <col min="8977" max="8977" width="5.42578125" style="2" customWidth="1"/>
    <col min="8978" max="8978" width="5.140625" style="2" customWidth="1"/>
    <col min="8979" max="8979" width="5" style="2" customWidth="1"/>
    <col min="8980" max="8980" width="5.28515625" style="2" customWidth="1"/>
    <col min="8981" max="8983" width="5.140625" style="2" customWidth="1"/>
    <col min="8984" max="9218" width="5.5703125" style="2"/>
    <col min="9219" max="9219" width="4.140625" style="2" customWidth="1"/>
    <col min="9220" max="9220" width="30.7109375" style="2" customWidth="1"/>
    <col min="9221" max="9221" width="7.42578125" style="2" customWidth="1"/>
    <col min="9222" max="9222" width="6.140625" style="2" customWidth="1"/>
    <col min="9223" max="9226" width="5.5703125" style="2" customWidth="1"/>
    <col min="9227" max="9228" width="6" style="2" customWidth="1"/>
    <col min="9229" max="9229" width="6.5703125" style="2" customWidth="1"/>
    <col min="9230" max="9232" width="6" style="2" customWidth="1"/>
    <col min="9233" max="9233" width="5.42578125" style="2" customWidth="1"/>
    <col min="9234" max="9234" width="5.140625" style="2" customWidth="1"/>
    <col min="9235" max="9235" width="5" style="2" customWidth="1"/>
    <col min="9236" max="9236" width="5.28515625" style="2" customWidth="1"/>
    <col min="9237" max="9239" width="5.140625" style="2" customWidth="1"/>
    <col min="9240" max="9474" width="5.5703125" style="2"/>
    <col min="9475" max="9475" width="4.140625" style="2" customWidth="1"/>
    <col min="9476" max="9476" width="30.7109375" style="2" customWidth="1"/>
    <col min="9477" max="9477" width="7.42578125" style="2" customWidth="1"/>
    <col min="9478" max="9478" width="6.140625" style="2" customWidth="1"/>
    <col min="9479" max="9482" width="5.5703125" style="2" customWidth="1"/>
    <col min="9483" max="9484" width="6" style="2" customWidth="1"/>
    <col min="9485" max="9485" width="6.5703125" style="2" customWidth="1"/>
    <col min="9486" max="9488" width="6" style="2" customWidth="1"/>
    <col min="9489" max="9489" width="5.42578125" style="2" customWidth="1"/>
    <col min="9490" max="9490" width="5.140625" style="2" customWidth="1"/>
    <col min="9491" max="9491" width="5" style="2" customWidth="1"/>
    <col min="9492" max="9492" width="5.28515625" style="2" customWidth="1"/>
    <col min="9493" max="9495" width="5.140625" style="2" customWidth="1"/>
    <col min="9496" max="9730" width="5.5703125" style="2"/>
    <col min="9731" max="9731" width="4.140625" style="2" customWidth="1"/>
    <col min="9732" max="9732" width="30.7109375" style="2" customWidth="1"/>
    <col min="9733" max="9733" width="7.42578125" style="2" customWidth="1"/>
    <col min="9734" max="9734" width="6.140625" style="2" customWidth="1"/>
    <col min="9735" max="9738" width="5.5703125" style="2" customWidth="1"/>
    <col min="9739" max="9740" width="6" style="2" customWidth="1"/>
    <col min="9741" max="9741" width="6.5703125" style="2" customWidth="1"/>
    <col min="9742" max="9744" width="6" style="2" customWidth="1"/>
    <col min="9745" max="9745" width="5.42578125" style="2" customWidth="1"/>
    <col min="9746" max="9746" width="5.140625" style="2" customWidth="1"/>
    <col min="9747" max="9747" width="5" style="2" customWidth="1"/>
    <col min="9748" max="9748" width="5.28515625" style="2" customWidth="1"/>
    <col min="9749" max="9751" width="5.140625" style="2" customWidth="1"/>
    <col min="9752" max="9986" width="5.5703125" style="2"/>
    <col min="9987" max="9987" width="4.140625" style="2" customWidth="1"/>
    <col min="9988" max="9988" width="30.7109375" style="2" customWidth="1"/>
    <col min="9989" max="9989" width="7.42578125" style="2" customWidth="1"/>
    <col min="9990" max="9990" width="6.140625" style="2" customWidth="1"/>
    <col min="9991" max="9994" width="5.5703125" style="2" customWidth="1"/>
    <col min="9995" max="9996" width="6" style="2" customWidth="1"/>
    <col min="9997" max="9997" width="6.5703125" style="2" customWidth="1"/>
    <col min="9998" max="10000" width="6" style="2" customWidth="1"/>
    <col min="10001" max="10001" width="5.42578125" style="2" customWidth="1"/>
    <col min="10002" max="10002" width="5.140625" style="2" customWidth="1"/>
    <col min="10003" max="10003" width="5" style="2" customWidth="1"/>
    <col min="10004" max="10004" width="5.28515625" style="2" customWidth="1"/>
    <col min="10005" max="10007" width="5.140625" style="2" customWidth="1"/>
    <col min="10008" max="10242" width="5.5703125" style="2"/>
    <col min="10243" max="10243" width="4.140625" style="2" customWidth="1"/>
    <col min="10244" max="10244" width="30.7109375" style="2" customWidth="1"/>
    <col min="10245" max="10245" width="7.42578125" style="2" customWidth="1"/>
    <col min="10246" max="10246" width="6.140625" style="2" customWidth="1"/>
    <col min="10247" max="10250" width="5.5703125" style="2" customWidth="1"/>
    <col min="10251" max="10252" width="6" style="2" customWidth="1"/>
    <col min="10253" max="10253" width="6.5703125" style="2" customWidth="1"/>
    <col min="10254" max="10256" width="6" style="2" customWidth="1"/>
    <col min="10257" max="10257" width="5.42578125" style="2" customWidth="1"/>
    <col min="10258" max="10258" width="5.140625" style="2" customWidth="1"/>
    <col min="10259" max="10259" width="5" style="2" customWidth="1"/>
    <col min="10260" max="10260" width="5.28515625" style="2" customWidth="1"/>
    <col min="10261" max="10263" width="5.140625" style="2" customWidth="1"/>
    <col min="10264" max="10498" width="5.5703125" style="2"/>
    <col min="10499" max="10499" width="4.140625" style="2" customWidth="1"/>
    <col min="10500" max="10500" width="30.7109375" style="2" customWidth="1"/>
    <col min="10501" max="10501" width="7.42578125" style="2" customWidth="1"/>
    <col min="10502" max="10502" width="6.140625" style="2" customWidth="1"/>
    <col min="10503" max="10506" width="5.5703125" style="2" customWidth="1"/>
    <col min="10507" max="10508" width="6" style="2" customWidth="1"/>
    <col min="10509" max="10509" width="6.5703125" style="2" customWidth="1"/>
    <col min="10510" max="10512" width="6" style="2" customWidth="1"/>
    <col min="10513" max="10513" width="5.42578125" style="2" customWidth="1"/>
    <col min="10514" max="10514" width="5.140625" style="2" customWidth="1"/>
    <col min="10515" max="10515" width="5" style="2" customWidth="1"/>
    <col min="10516" max="10516" width="5.28515625" style="2" customWidth="1"/>
    <col min="10517" max="10519" width="5.140625" style="2" customWidth="1"/>
    <col min="10520" max="10754" width="5.5703125" style="2"/>
    <col min="10755" max="10755" width="4.140625" style="2" customWidth="1"/>
    <col min="10756" max="10756" width="30.7109375" style="2" customWidth="1"/>
    <col min="10757" max="10757" width="7.42578125" style="2" customWidth="1"/>
    <col min="10758" max="10758" width="6.140625" style="2" customWidth="1"/>
    <col min="10759" max="10762" width="5.5703125" style="2" customWidth="1"/>
    <col min="10763" max="10764" width="6" style="2" customWidth="1"/>
    <col min="10765" max="10765" width="6.5703125" style="2" customWidth="1"/>
    <col min="10766" max="10768" width="6" style="2" customWidth="1"/>
    <col min="10769" max="10769" width="5.42578125" style="2" customWidth="1"/>
    <col min="10770" max="10770" width="5.140625" style="2" customWidth="1"/>
    <col min="10771" max="10771" width="5" style="2" customWidth="1"/>
    <col min="10772" max="10772" width="5.28515625" style="2" customWidth="1"/>
    <col min="10773" max="10775" width="5.140625" style="2" customWidth="1"/>
    <col min="10776" max="11010" width="5.5703125" style="2"/>
    <col min="11011" max="11011" width="4.140625" style="2" customWidth="1"/>
    <col min="11012" max="11012" width="30.7109375" style="2" customWidth="1"/>
    <col min="11013" max="11013" width="7.42578125" style="2" customWidth="1"/>
    <col min="11014" max="11014" width="6.140625" style="2" customWidth="1"/>
    <col min="11015" max="11018" width="5.5703125" style="2" customWidth="1"/>
    <col min="11019" max="11020" width="6" style="2" customWidth="1"/>
    <col min="11021" max="11021" width="6.5703125" style="2" customWidth="1"/>
    <col min="11022" max="11024" width="6" style="2" customWidth="1"/>
    <col min="11025" max="11025" width="5.42578125" style="2" customWidth="1"/>
    <col min="11026" max="11026" width="5.140625" style="2" customWidth="1"/>
    <col min="11027" max="11027" width="5" style="2" customWidth="1"/>
    <col min="11028" max="11028" width="5.28515625" style="2" customWidth="1"/>
    <col min="11029" max="11031" width="5.140625" style="2" customWidth="1"/>
    <col min="11032" max="11266" width="5.5703125" style="2"/>
    <col min="11267" max="11267" width="4.140625" style="2" customWidth="1"/>
    <col min="11268" max="11268" width="30.7109375" style="2" customWidth="1"/>
    <col min="11269" max="11269" width="7.42578125" style="2" customWidth="1"/>
    <col min="11270" max="11270" width="6.140625" style="2" customWidth="1"/>
    <col min="11271" max="11274" width="5.5703125" style="2" customWidth="1"/>
    <col min="11275" max="11276" width="6" style="2" customWidth="1"/>
    <col min="11277" max="11277" width="6.5703125" style="2" customWidth="1"/>
    <col min="11278" max="11280" width="6" style="2" customWidth="1"/>
    <col min="11281" max="11281" width="5.42578125" style="2" customWidth="1"/>
    <col min="11282" max="11282" width="5.140625" style="2" customWidth="1"/>
    <col min="11283" max="11283" width="5" style="2" customWidth="1"/>
    <col min="11284" max="11284" width="5.28515625" style="2" customWidth="1"/>
    <col min="11285" max="11287" width="5.140625" style="2" customWidth="1"/>
    <col min="11288" max="11522" width="5.5703125" style="2"/>
    <col min="11523" max="11523" width="4.140625" style="2" customWidth="1"/>
    <col min="11524" max="11524" width="30.7109375" style="2" customWidth="1"/>
    <col min="11525" max="11525" width="7.42578125" style="2" customWidth="1"/>
    <col min="11526" max="11526" width="6.140625" style="2" customWidth="1"/>
    <col min="11527" max="11530" width="5.5703125" style="2" customWidth="1"/>
    <col min="11531" max="11532" width="6" style="2" customWidth="1"/>
    <col min="11533" max="11533" width="6.5703125" style="2" customWidth="1"/>
    <col min="11534" max="11536" width="6" style="2" customWidth="1"/>
    <col min="11537" max="11537" width="5.42578125" style="2" customWidth="1"/>
    <col min="11538" max="11538" width="5.140625" style="2" customWidth="1"/>
    <col min="11539" max="11539" width="5" style="2" customWidth="1"/>
    <col min="11540" max="11540" width="5.28515625" style="2" customWidth="1"/>
    <col min="11541" max="11543" width="5.140625" style="2" customWidth="1"/>
    <col min="11544" max="11778" width="5.5703125" style="2"/>
    <col min="11779" max="11779" width="4.140625" style="2" customWidth="1"/>
    <col min="11780" max="11780" width="30.7109375" style="2" customWidth="1"/>
    <col min="11781" max="11781" width="7.42578125" style="2" customWidth="1"/>
    <col min="11782" max="11782" width="6.140625" style="2" customWidth="1"/>
    <col min="11783" max="11786" width="5.5703125" style="2" customWidth="1"/>
    <col min="11787" max="11788" width="6" style="2" customWidth="1"/>
    <col min="11789" max="11789" width="6.5703125" style="2" customWidth="1"/>
    <col min="11790" max="11792" width="6" style="2" customWidth="1"/>
    <col min="11793" max="11793" width="5.42578125" style="2" customWidth="1"/>
    <col min="11794" max="11794" width="5.140625" style="2" customWidth="1"/>
    <col min="11795" max="11795" width="5" style="2" customWidth="1"/>
    <col min="11796" max="11796" width="5.28515625" style="2" customWidth="1"/>
    <col min="11797" max="11799" width="5.140625" style="2" customWidth="1"/>
    <col min="11800" max="12034" width="5.5703125" style="2"/>
    <col min="12035" max="12035" width="4.140625" style="2" customWidth="1"/>
    <col min="12036" max="12036" width="30.7109375" style="2" customWidth="1"/>
    <col min="12037" max="12037" width="7.42578125" style="2" customWidth="1"/>
    <col min="12038" max="12038" width="6.140625" style="2" customWidth="1"/>
    <col min="12039" max="12042" width="5.5703125" style="2" customWidth="1"/>
    <col min="12043" max="12044" width="6" style="2" customWidth="1"/>
    <col min="12045" max="12045" width="6.5703125" style="2" customWidth="1"/>
    <col min="12046" max="12048" width="6" style="2" customWidth="1"/>
    <col min="12049" max="12049" width="5.42578125" style="2" customWidth="1"/>
    <col min="12050" max="12050" width="5.140625" style="2" customWidth="1"/>
    <col min="12051" max="12051" width="5" style="2" customWidth="1"/>
    <col min="12052" max="12052" width="5.28515625" style="2" customWidth="1"/>
    <col min="12053" max="12055" width="5.140625" style="2" customWidth="1"/>
    <col min="12056" max="12290" width="5.5703125" style="2"/>
    <col min="12291" max="12291" width="4.140625" style="2" customWidth="1"/>
    <col min="12292" max="12292" width="30.7109375" style="2" customWidth="1"/>
    <col min="12293" max="12293" width="7.42578125" style="2" customWidth="1"/>
    <col min="12294" max="12294" width="6.140625" style="2" customWidth="1"/>
    <col min="12295" max="12298" width="5.5703125" style="2" customWidth="1"/>
    <col min="12299" max="12300" width="6" style="2" customWidth="1"/>
    <col min="12301" max="12301" width="6.5703125" style="2" customWidth="1"/>
    <col min="12302" max="12304" width="6" style="2" customWidth="1"/>
    <col min="12305" max="12305" width="5.42578125" style="2" customWidth="1"/>
    <col min="12306" max="12306" width="5.140625" style="2" customWidth="1"/>
    <col min="12307" max="12307" width="5" style="2" customWidth="1"/>
    <col min="12308" max="12308" width="5.28515625" style="2" customWidth="1"/>
    <col min="12309" max="12311" width="5.140625" style="2" customWidth="1"/>
    <col min="12312" max="12546" width="5.5703125" style="2"/>
    <col min="12547" max="12547" width="4.140625" style="2" customWidth="1"/>
    <col min="12548" max="12548" width="30.7109375" style="2" customWidth="1"/>
    <col min="12549" max="12549" width="7.42578125" style="2" customWidth="1"/>
    <col min="12550" max="12550" width="6.140625" style="2" customWidth="1"/>
    <col min="12551" max="12554" width="5.5703125" style="2" customWidth="1"/>
    <col min="12555" max="12556" width="6" style="2" customWidth="1"/>
    <col min="12557" max="12557" width="6.5703125" style="2" customWidth="1"/>
    <col min="12558" max="12560" width="6" style="2" customWidth="1"/>
    <col min="12561" max="12561" width="5.42578125" style="2" customWidth="1"/>
    <col min="12562" max="12562" width="5.140625" style="2" customWidth="1"/>
    <col min="12563" max="12563" width="5" style="2" customWidth="1"/>
    <col min="12564" max="12564" width="5.28515625" style="2" customWidth="1"/>
    <col min="12565" max="12567" width="5.140625" style="2" customWidth="1"/>
    <col min="12568" max="12802" width="5.5703125" style="2"/>
    <col min="12803" max="12803" width="4.140625" style="2" customWidth="1"/>
    <col min="12804" max="12804" width="30.7109375" style="2" customWidth="1"/>
    <col min="12805" max="12805" width="7.42578125" style="2" customWidth="1"/>
    <col min="12806" max="12806" width="6.140625" style="2" customWidth="1"/>
    <col min="12807" max="12810" width="5.5703125" style="2" customWidth="1"/>
    <col min="12811" max="12812" width="6" style="2" customWidth="1"/>
    <col min="12813" max="12813" width="6.5703125" style="2" customWidth="1"/>
    <col min="12814" max="12816" width="6" style="2" customWidth="1"/>
    <col min="12817" max="12817" width="5.42578125" style="2" customWidth="1"/>
    <col min="12818" max="12818" width="5.140625" style="2" customWidth="1"/>
    <col min="12819" max="12819" width="5" style="2" customWidth="1"/>
    <col min="12820" max="12820" width="5.28515625" style="2" customWidth="1"/>
    <col min="12821" max="12823" width="5.140625" style="2" customWidth="1"/>
    <col min="12824" max="13058" width="5.5703125" style="2"/>
    <col min="13059" max="13059" width="4.140625" style="2" customWidth="1"/>
    <col min="13060" max="13060" width="30.7109375" style="2" customWidth="1"/>
    <col min="13061" max="13061" width="7.42578125" style="2" customWidth="1"/>
    <col min="13062" max="13062" width="6.140625" style="2" customWidth="1"/>
    <col min="13063" max="13066" width="5.5703125" style="2" customWidth="1"/>
    <col min="13067" max="13068" width="6" style="2" customWidth="1"/>
    <col min="13069" max="13069" width="6.5703125" style="2" customWidth="1"/>
    <col min="13070" max="13072" width="6" style="2" customWidth="1"/>
    <col min="13073" max="13073" width="5.42578125" style="2" customWidth="1"/>
    <col min="13074" max="13074" width="5.140625" style="2" customWidth="1"/>
    <col min="13075" max="13075" width="5" style="2" customWidth="1"/>
    <col min="13076" max="13076" width="5.28515625" style="2" customWidth="1"/>
    <col min="13077" max="13079" width="5.140625" style="2" customWidth="1"/>
    <col min="13080" max="13314" width="5.5703125" style="2"/>
    <col min="13315" max="13315" width="4.140625" style="2" customWidth="1"/>
    <col min="13316" max="13316" width="30.7109375" style="2" customWidth="1"/>
    <col min="13317" max="13317" width="7.42578125" style="2" customWidth="1"/>
    <col min="13318" max="13318" width="6.140625" style="2" customWidth="1"/>
    <col min="13319" max="13322" width="5.5703125" style="2" customWidth="1"/>
    <col min="13323" max="13324" width="6" style="2" customWidth="1"/>
    <col min="13325" max="13325" width="6.5703125" style="2" customWidth="1"/>
    <col min="13326" max="13328" width="6" style="2" customWidth="1"/>
    <col min="13329" max="13329" width="5.42578125" style="2" customWidth="1"/>
    <col min="13330" max="13330" width="5.140625" style="2" customWidth="1"/>
    <col min="13331" max="13331" width="5" style="2" customWidth="1"/>
    <col min="13332" max="13332" width="5.28515625" style="2" customWidth="1"/>
    <col min="13333" max="13335" width="5.140625" style="2" customWidth="1"/>
    <col min="13336" max="13570" width="5.5703125" style="2"/>
    <col min="13571" max="13571" width="4.140625" style="2" customWidth="1"/>
    <col min="13572" max="13572" width="30.7109375" style="2" customWidth="1"/>
    <col min="13573" max="13573" width="7.42578125" style="2" customWidth="1"/>
    <col min="13574" max="13574" width="6.140625" style="2" customWidth="1"/>
    <col min="13575" max="13578" width="5.5703125" style="2" customWidth="1"/>
    <col min="13579" max="13580" width="6" style="2" customWidth="1"/>
    <col min="13581" max="13581" width="6.5703125" style="2" customWidth="1"/>
    <col min="13582" max="13584" width="6" style="2" customWidth="1"/>
    <col min="13585" max="13585" width="5.42578125" style="2" customWidth="1"/>
    <col min="13586" max="13586" width="5.140625" style="2" customWidth="1"/>
    <col min="13587" max="13587" width="5" style="2" customWidth="1"/>
    <col min="13588" max="13588" width="5.28515625" style="2" customWidth="1"/>
    <col min="13589" max="13591" width="5.140625" style="2" customWidth="1"/>
    <col min="13592" max="13826" width="5.5703125" style="2"/>
    <col min="13827" max="13827" width="4.140625" style="2" customWidth="1"/>
    <col min="13828" max="13828" width="30.7109375" style="2" customWidth="1"/>
    <col min="13829" max="13829" width="7.42578125" style="2" customWidth="1"/>
    <col min="13830" max="13830" width="6.140625" style="2" customWidth="1"/>
    <col min="13831" max="13834" width="5.5703125" style="2" customWidth="1"/>
    <col min="13835" max="13836" width="6" style="2" customWidth="1"/>
    <col min="13837" max="13837" width="6.5703125" style="2" customWidth="1"/>
    <col min="13838" max="13840" width="6" style="2" customWidth="1"/>
    <col min="13841" max="13841" width="5.42578125" style="2" customWidth="1"/>
    <col min="13842" max="13842" width="5.140625" style="2" customWidth="1"/>
    <col min="13843" max="13843" width="5" style="2" customWidth="1"/>
    <col min="13844" max="13844" width="5.28515625" style="2" customWidth="1"/>
    <col min="13845" max="13847" width="5.140625" style="2" customWidth="1"/>
    <col min="13848" max="14082" width="5.5703125" style="2"/>
    <col min="14083" max="14083" width="4.140625" style="2" customWidth="1"/>
    <col min="14084" max="14084" width="30.7109375" style="2" customWidth="1"/>
    <col min="14085" max="14085" width="7.42578125" style="2" customWidth="1"/>
    <col min="14086" max="14086" width="6.140625" style="2" customWidth="1"/>
    <col min="14087" max="14090" width="5.5703125" style="2" customWidth="1"/>
    <col min="14091" max="14092" width="6" style="2" customWidth="1"/>
    <col min="14093" max="14093" width="6.5703125" style="2" customWidth="1"/>
    <col min="14094" max="14096" width="6" style="2" customWidth="1"/>
    <col min="14097" max="14097" width="5.42578125" style="2" customWidth="1"/>
    <col min="14098" max="14098" width="5.140625" style="2" customWidth="1"/>
    <col min="14099" max="14099" width="5" style="2" customWidth="1"/>
    <col min="14100" max="14100" width="5.28515625" style="2" customWidth="1"/>
    <col min="14101" max="14103" width="5.140625" style="2" customWidth="1"/>
    <col min="14104" max="14338" width="5.5703125" style="2"/>
    <col min="14339" max="14339" width="4.140625" style="2" customWidth="1"/>
    <col min="14340" max="14340" width="30.7109375" style="2" customWidth="1"/>
    <col min="14341" max="14341" width="7.42578125" style="2" customWidth="1"/>
    <col min="14342" max="14342" width="6.140625" style="2" customWidth="1"/>
    <col min="14343" max="14346" width="5.5703125" style="2" customWidth="1"/>
    <col min="14347" max="14348" width="6" style="2" customWidth="1"/>
    <col min="14349" max="14349" width="6.5703125" style="2" customWidth="1"/>
    <col min="14350" max="14352" width="6" style="2" customWidth="1"/>
    <col min="14353" max="14353" width="5.42578125" style="2" customWidth="1"/>
    <col min="14354" max="14354" width="5.140625" style="2" customWidth="1"/>
    <col min="14355" max="14355" width="5" style="2" customWidth="1"/>
    <col min="14356" max="14356" width="5.28515625" style="2" customWidth="1"/>
    <col min="14357" max="14359" width="5.140625" style="2" customWidth="1"/>
    <col min="14360" max="14594" width="5.5703125" style="2"/>
    <col min="14595" max="14595" width="4.140625" style="2" customWidth="1"/>
    <col min="14596" max="14596" width="30.7109375" style="2" customWidth="1"/>
    <col min="14597" max="14597" width="7.42578125" style="2" customWidth="1"/>
    <col min="14598" max="14598" width="6.140625" style="2" customWidth="1"/>
    <col min="14599" max="14602" width="5.5703125" style="2" customWidth="1"/>
    <col min="14603" max="14604" width="6" style="2" customWidth="1"/>
    <col min="14605" max="14605" width="6.5703125" style="2" customWidth="1"/>
    <col min="14606" max="14608" width="6" style="2" customWidth="1"/>
    <col min="14609" max="14609" width="5.42578125" style="2" customWidth="1"/>
    <col min="14610" max="14610" width="5.140625" style="2" customWidth="1"/>
    <col min="14611" max="14611" width="5" style="2" customWidth="1"/>
    <col min="14612" max="14612" width="5.28515625" style="2" customWidth="1"/>
    <col min="14613" max="14615" width="5.140625" style="2" customWidth="1"/>
    <col min="14616" max="14850" width="5.5703125" style="2"/>
    <col min="14851" max="14851" width="4.140625" style="2" customWidth="1"/>
    <col min="14852" max="14852" width="30.7109375" style="2" customWidth="1"/>
    <col min="14853" max="14853" width="7.42578125" style="2" customWidth="1"/>
    <col min="14854" max="14854" width="6.140625" style="2" customWidth="1"/>
    <col min="14855" max="14858" width="5.5703125" style="2" customWidth="1"/>
    <col min="14859" max="14860" width="6" style="2" customWidth="1"/>
    <col min="14861" max="14861" width="6.5703125" style="2" customWidth="1"/>
    <col min="14862" max="14864" width="6" style="2" customWidth="1"/>
    <col min="14865" max="14865" width="5.42578125" style="2" customWidth="1"/>
    <col min="14866" max="14866" width="5.140625" style="2" customWidth="1"/>
    <col min="14867" max="14867" width="5" style="2" customWidth="1"/>
    <col min="14868" max="14868" width="5.28515625" style="2" customWidth="1"/>
    <col min="14869" max="14871" width="5.140625" style="2" customWidth="1"/>
    <col min="14872" max="15106" width="5.5703125" style="2"/>
    <col min="15107" max="15107" width="4.140625" style="2" customWidth="1"/>
    <col min="15108" max="15108" width="30.7109375" style="2" customWidth="1"/>
    <col min="15109" max="15109" width="7.42578125" style="2" customWidth="1"/>
    <col min="15110" max="15110" width="6.140625" style="2" customWidth="1"/>
    <col min="15111" max="15114" width="5.5703125" style="2" customWidth="1"/>
    <col min="15115" max="15116" width="6" style="2" customWidth="1"/>
    <col min="15117" max="15117" width="6.5703125" style="2" customWidth="1"/>
    <col min="15118" max="15120" width="6" style="2" customWidth="1"/>
    <col min="15121" max="15121" width="5.42578125" style="2" customWidth="1"/>
    <col min="15122" max="15122" width="5.140625" style="2" customWidth="1"/>
    <col min="15123" max="15123" width="5" style="2" customWidth="1"/>
    <col min="15124" max="15124" width="5.28515625" style="2" customWidth="1"/>
    <col min="15125" max="15127" width="5.140625" style="2" customWidth="1"/>
    <col min="15128" max="15362" width="5.5703125" style="2"/>
    <col min="15363" max="15363" width="4.140625" style="2" customWidth="1"/>
    <col min="15364" max="15364" width="30.7109375" style="2" customWidth="1"/>
    <col min="15365" max="15365" width="7.42578125" style="2" customWidth="1"/>
    <col min="15366" max="15366" width="6.140625" style="2" customWidth="1"/>
    <col min="15367" max="15370" width="5.5703125" style="2" customWidth="1"/>
    <col min="15371" max="15372" width="6" style="2" customWidth="1"/>
    <col min="15373" max="15373" width="6.5703125" style="2" customWidth="1"/>
    <col min="15374" max="15376" width="6" style="2" customWidth="1"/>
    <col min="15377" max="15377" width="5.42578125" style="2" customWidth="1"/>
    <col min="15378" max="15378" width="5.140625" style="2" customWidth="1"/>
    <col min="15379" max="15379" width="5" style="2" customWidth="1"/>
    <col min="15380" max="15380" width="5.28515625" style="2" customWidth="1"/>
    <col min="15381" max="15383" width="5.140625" style="2" customWidth="1"/>
    <col min="15384" max="15618" width="5.5703125" style="2"/>
    <col min="15619" max="15619" width="4.140625" style="2" customWidth="1"/>
    <col min="15620" max="15620" width="30.7109375" style="2" customWidth="1"/>
    <col min="15621" max="15621" width="7.42578125" style="2" customWidth="1"/>
    <col min="15622" max="15622" width="6.140625" style="2" customWidth="1"/>
    <col min="15623" max="15626" width="5.5703125" style="2" customWidth="1"/>
    <col min="15627" max="15628" width="6" style="2" customWidth="1"/>
    <col min="15629" max="15629" width="6.5703125" style="2" customWidth="1"/>
    <col min="15630" max="15632" width="6" style="2" customWidth="1"/>
    <col min="15633" max="15633" width="5.42578125" style="2" customWidth="1"/>
    <col min="15634" max="15634" width="5.140625" style="2" customWidth="1"/>
    <col min="15635" max="15635" width="5" style="2" customWidth="1"/>
    <col min="15636" max="15636" width="5.28515625" style="2" customWidth="1"/>
    <col min="15637" max="15639" width="5.140625" style="2" customWidth="1"/>
    <col min="15640" max="15874" width="5.5703125" style="2"/>
    <col min="15875" max="15875" width="4.140625" style="2" customWidth="1"/>
    <col min="15876" max="15876" width="30.7109375" style="2" customWidth="1"/>
    <col min="15877" max="15877" width="7.42578125" style="2" customWidth="1"/>
    <col min="15878" max="15878" width="6.140625" style="2" customWidth="1"/>
    <col min="15879" max="15882" width="5.5703125" style="2" customWidth="1"/>
    <col min="15883" max="15884" width="6" style="2" customWidth="1"/>
    <col min="15885" max="15885" width="6.5703125" style="2" customWidth="1"/>
    <col min="15886" max="15888" width="6" style="2" customWidth="1"/>
    <col min="15889" max="15889" width="5.42578125" style="2" customWidth="1"/>
    <col min="15890" max="15890" width="5.140625" style="2" customWidth="1"/>
    <col min="15891" max="15891" width="5" style="2" customWidth="1"/>
    <col min="15892" max="15892" width="5.28515625" style="2" customWidth="1"/>
    <col min="15893" max="15895" width="5.140625" style="2" customWidth="1"/>
    <col min="15896" max="16130" width="5.5703125" style="2"/>
    <col min="16131" max="16131" width="4.140625" style="2" customWidth="1"/>
    <col min="16132" max="16132" width="30.7109375" style="2" customWidth="1"/>
    <col min="16133" max="16133" width="7.42578125" style="2" customWidth="1"/>
    <col min="16134" max="16134" width="6.140625" style="2" customWidth="1"/>
    <col min="16135" max="16138" width="5.5703125" style="2" customWidth="1"/>
    <col min="16139" max="16140" width="6" style="2" customWidth="1"/>
    <col min="16141" max="16141" width="6.5703125" style="2" customWidth="1"/>
    <col min="16142" max="16144" width="6" style="2" customWidth="1"/>
    <col min="16145" max="16145" width="5.42578125" style="2" customWidth="1"/>
    <col min="16146" max="16146" width="5.140625" style="2" customWidth="1"/>
    <col min="16147" max="16147" width="5" style="2" customWidth="1"/>
    <col min="16148" max="16148" width="5.28515625" style="2" customWidth="1"/>
    <col min="16149" max="16151" width="5.140625" style="2" customWidth="1"/>
    <col min="16152" max="16384" width="5.5703125" style="2"/>
  </cols>
  <sheetData>
    <row r="1" spans="1:25" s="1" customFormat="1" ht="24.95" customHeight="1">
      <c r="A1" s="1196" t="s">
        <v>216</v>
      </c>
      <c r="B1" s="1196"/>
      <c r="C1" s="1196"/>
      <c r="D1" s="1196"/>
      <c r="E1" s="1196"/>
      <c r="F1" s="1196"/>
      <c r="G1" s="1196"/>
      <c r="H1" s="1196"/>
      <c r="I1" s="1196"/>
      <c r="J1" s="1196"/>
      <c r="K1" s="1196"/>
      <c r="L1" s="1196"/>
      <c r="M1" s="1196"/>
      <c r="N1" s="1196"/>
      <c r="O1" s="1196"/>
      <c r="P1" s="1196"/>
      <c r="Q1" s="1196"/>
      <c r="R1" s="1196"/>
      <c r="S1" s="1080" t="s">
        <v>249</v>
      </c>
      <c r="T1" s="1197"/>
      <c r="U1" s="1198"/>
      <c r="V1" s="237"/>
      <c r="W1" s="237"/>
      <c r="X1" s="237"/>
    </row>
    <row r="2" spans="1:25" s="17" customFormat="1" ht="24.95" customHeight="1">
      <c r="A2" s="238"/>
      <c r="B2" s="238"/>
      <c r="C2" s="239"/>
      <c r="D2" s="240"/>
      <c r="E2" s="240"/>
      <c r="F2" s="240"/>
      <c r="G2" s="240"/>
      <c r="H2" s="240"/>
      <c r="I2" s="240"/>
      <c r="J2" s="240"/>
      <c r="K2" s="240"/>
      <c r="L2" s="240"/>
      <c r="M2" s="240"/>
      <c r="N2" s="240"/>
      <c r="O2" s="1007" t="s">
        <v>368</v>
      </c>
      <c r="P2" s="1007"/>
      <c r="Q2" s="1007"/>
      <c r="R2" s="1007"/>
      <c r="S2" s="1007"/>
      <c r="T2" s="1007"/>
      <c r="U2" s="1007"/>
      <c r="V2" s="1"/>
      <c r="W2" s="1"/>
      <c r="X2" s="1"/>
      <c r="Y2" s="1"/>
    </row>
    <row r="3" spans="1:25" s="35" customFormat="1" ht="30" customHeight="1">
      <c r="A3" s="1119" t="s">
        <v>295</v>
      </c>
      <c r="B3" s="1071" t="s">
        <v>218</v>
      </c>
      <c r="C3" s="1011" t="s">
        <v>576</v>
      </c>
      <c r="D3" s="1176" t="s">
        <v>211</v>
      </c>
      <c r="E3" s="1177"/>
      <c r="F3" s="1177"/>
      <c r="G3" s="1199"/>
      <c r="H3" s="1077" t="s">
        <v>212</v>
      </c>
      <c r="I3" s="1078"/>
      <c r="J3" s="1078"/>
      <c r="K3" s="1078"/>
      <c r="L3" s="1078"/>
      <c r="M3" s="1078"/>
      <c r="N3" s="1078"/>
      <c r="O3" s="1077" t="s">
        <v>6</v>
      </c>
      <c r="P3" s="1078"/>
      <c r="Q3" s="1078"/>
      <c r="R3" s="1078"/>
      <c r="S3" s="1078"/>
      <c r="T3" s="1078"/>
      <c r="U3" s="1079"/>
    </row>
    <row r="4" spans="1:25" s="25" customFormat="1" ht="24.95" customHeight="1">
      <c r="A4" s="1120"/>
      <c r="B4" s="1121"/>
      <c r="C4" s="1012"/>
      <c r="D4" s="998" t="s">
        <v>147</v>
      </c>
      <c r="E4" s="998" t="s">
        <v>150</v>
      </c>
      <c r="F4" s="998" t="s">
        <v>176</v>
      </c>
      <c r="G4" s="998" t="s">
        <v>169</v>
      </c>
      <c r="H4" s="998" t="s">
        <v>305</v>
      </c>
      <c r="I4" s="998" t="s">
        <v>126</v>
      </c>
      <c r="J4" s="998" t="s">
        <v>469</v>
      </c>
      <c r="K4" s="998" t="s">
        <v>97</v>
      </c>
      <c r="L4" s="998" t="s">
        <v>577</v>
      </c>
      <c r="M4" s="998" t="s">
        <v>50</v>
      </c>
      <c r="N4" s="998" t="s">
        <v>15</v>
      </c>
      <c r="O4" s="998" t="s">
        <v>539</v>
      </c>
      <c r="P4" s="998" t="s">
        <v>213</v>
      </c>
      <c r="Q4" s="998" t="s">
        <v>214</v>
      </c>
      <c r="R4" s="998" t="s">
        <v>215</v>
      </c>
      <c r="S4" s="1200" t="s">
        <v>18</v>
      </c>
      <c r="T4" s="1201"/>
      <c r="U4" s="1202"/>
      <c r="V4" s="30"/>
      <c r="W4" s="30"/>
      <c r="X4" s="30"/>
      <c r="Y4" s="30"/>
    </row>
    <row r="5" spans="1:25" s="26" customFormat="1" ht="108.75" customHeight="1">
      <c r="A5" s="1169"/>
      <c r="B5" s="1072"/>
      <c r="C5" s="1013"/>
      <c r="D5" s="999"/>
      <c r="E5" s="999"/>
      <c r="F5" s="999"/>
      <c r="G5" s="999"/>
      <c r="H5" s="999"/>
      <c r="I5" s="999"/>
      <c r="J5" s="999"/>
      <c r="K5" s="999"/>
      <c r="L5" s="999"/>
      <c r="M5" s="999"/>
      <c r="N5" s="999"/>
      <c r="O5" s="999"/>
      <c r="P5" s="999"/>
      <c r="Q5" s="999"/>
      <c r="R5" s="999"/>
      <c r="S5" s="241" t="s">
        <v>530</v>
      </c>
      <c r="T5" s="241" t="s">
        <v>20</v>
      </c>
      <c r="U5" s="242" t="s">
        <v>21</v>
      </c>
      <c r="V5" s="461"/>
      <c r="W5" s="461"/>
      <c r="X5" s="461"/>
      <c r="Y5" s="461"/>
    </row>
    <row r="6" spans="1:25" s="36" customFormat="1" ht="17.2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row>
    <row r="7" spans="1:25" s="5" customFormat="1" ht="21" customHeight="1">
      <c r="A7" s="243" t="s">
        <v>22</v>
      </c>
      <c r="B7" s="244" t="s">
        <v>467</v>
      </c>
      <c r="C7" s="481">
        <f>SUM(C8:C15)</f>
        <v>0</v>
      </c>
      <c r="D7" s="481">
        <f t="shared" ref="D7:U7" si="0">SUM(D8:D15)</f>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ref="P7" si="1">SUM(P8:P15)</f>
        <v>0</v>
      </c>
      <c r="Q7" s="481">
        <f t="shared" ref="Q7" si="2">SUM(Q8:Q15)</f>
        <v>0</v>
      </c>
      <c r="R7" s="481">
        <f t="shared" si="0"/>
        <v>0</v>
      </c>
      <c r="S7" s="481">
        <f t="shared" si="0"/>
        <v>0</v>
      </c>
      <c r="T7" s="481">
        <f t="shared" si="0"/>
        <v>0</v>
      </c>
      <c r="U7" s="481">
        <f t="shared" si="0"/>
        <v>0</v>
      </c>
      <c r="V7" s="138" t="str">
        <f>IF(AND(H7&lt;=C7,I7&lt;=C7,J7&lt;=C7,K7&lt;=C7,L7&lt;=C7,M7&lt;=C7,N7&lt;=C7),"Đúng","Sai")</f>
        <v>Đúng</v>
      </c>
      <c r="W7" s="138" t="str">
        <f>IF(C7=O7+P7+Q7+R7,"Đúng","Sai")</f>
        <v>Đúng</v>
      </c>
      <c r="X7" s="138" t="str">
        <f>IF(R7=S7+T7,"Đúng","Sai")</f>
        <v>Đúng</v>
      </c>
      <c r="Y7" s="138" t="str">
        <f>IF(AND(U7&lt;=T7),"Đúng","Sai")</f>
        <v>Đúng</v>
      </c>
    </row>
    <row r="8" spans="1:25" s="37" customFormat="1" ht="20.25" customHeight="1">
      <c r="A8" s="245"/>
      <c r="B8" s="246" t="s">
        <v>47</v>
      </c>
      <c r="C8" s="199">
        <f>SUM(D8:G8)</f>
        <v>0</v>
      </c>
      <c r="D8" s="727"/>
      <c r="E8" s="578"/>
      <c r="F8" s="578"/>
      <c r="G8" s="578"/>
      <c r="H8" s="728"/>
      <c r="I8" s="729"/>
      <c r="J8" s="729"/>
      <c r="K8" s="729"/>
      <c r="L8" s="719"/>
      <c r="M8" s="719"/>
      <c r="N8" s="728"/>
      <c r="O8" s="719"/>
      <c r="P8" s="719"/>
      <c r="Q8" s="728"/>
      <c r="R8" s="734"/>
      <c r="S8" s="729"/>
      <c r="T8" s="730"/>
      <c r="U8" s="729"/>
      <c r="V8" s="138" t="str">
        <f t="shared" ref="V8:V15" si="3">IF(AND(H8&lt;=C8,I8&lt;=C8,J8&lt;=C8,K8&lt;=C8,L8&lt;=C8,M8&lt;=C8,N8&lt;=C8),"Đúng","Sai")</f>
        <v>Đúng</v>
      </c>
      <c r="W8" s="138" t="str">
        <f t="shared" ref="W8:W15" si="4">IF(C8=O8+P8+Q8+R8,"Đúng","Sai")</f>
        <v>Đúng</v>
      </c>
      <c r="X8" s="138" t="str">
        <f t="shared" ref="X8:X15" si="5">IF(R8=S8+T8,"Đúng","Sai")</f>
        <v>Đúng</v>
      </c>
      <c r="Y8" s="138" t="str">
        <f t="shared" ref="Y8:Y15" si="6">IF(AND(U8&lt;=T8),"Đúng","Sai")</f>
        <v>Đúng</v>
      </c>
    </row>
    <row r="9" spans="1:25" s="5" customFormat="1" ht="25.5" customHeight="1">
      <c r="A9" s="204"/>
      <c r="B9" s="249" t="s">
        <v>219</v>
      </c>
      <c r="C9" s="203">
        <f t="shared" ref="C9:C24" si="7">SUM(D9:G9)</f>
        <v>0</v>
      </c>
      <c r="D9" s="104"/>
      <c r="E9" s="578"/>
      <c r="F9" s="578"/>
      <c r="G9" s="578"/>
      <c r="H9" s="104"/>
      <c r="I9" s="731"/>
      <c r="J9" s="731"/>
      <c r="K9" s="731"/>
      <c r="L9" s="104"/>
      <c r="M9" s="104"/>
      <c r="N9" s="104"/>
      <c r="O9" s="104"/>
      <c r="P9" s="104"/>
      <c r="Q9" s="104"/>
      <c r="R9" s="735"/>
      <c r="S9" s="732"/>
      <c r="T9" s="732"/>
      <c r="U9" s="732"/>
      <c r="V9" s="138" t="str">
        <f t="shared" si="3"/>
        <v>Đúng</v>
      </c>
      <c r="W9" s="138" t="str">
        <f t="shared" si="4"/>
        <v>Đúng</v>
      </c>
      <c r="X9" s="138" t="str">
        <f t="shared" si="5"/>
        <v>Đúng</v>
      </c>
      <c r="Y9" s="138" t="str">
        <f t="shared" si="6"/>
        <v>Đúng</v>
      </c>
    </row>
    <row r="10" spans="1:25" s="5" customFormat="1" ht="26.25" customHeight="1">
      <c r="A10" s="204"/>
      <c r="B10" s="249" t="s">
        <v>543</v>
      </c>
      <c r="C10" s="203">
        <f t="shared" si="7"/>
        <v>0</v>
      </c>
      <c r="D10" s="104"/>
      <c r="E10" s="104"/>
      <c r="F10" s="578"/>
      <c r="G10" s="578"/>
      <c r="H10" s="104"/>
      <c r="I10" s="731"/>
      <c r="J10" s="731"/>
      <c r="K10" s="731"/>
      <c r="L10" s="104"/>
      <c r="M10" s="104"/>
      <c r="N10" s="104"/>
      <c r="O10" s="104"/>
      <c r="P10" s="104"/>
      <c r="Q10" s="104"/>
      <c r="R10" s="735"/>
      <c r="S10" s="732"/>
      <c r="T10" s="732"/>
      <c r="U10" s="732"/>
      <c r="V10" s="138" t="str">
        <f t="shared" si="3"/>
        <v>Đúng</v>
      </c>
      <c r="W10" s="138" t="str">
        <f t="shared" si="4"/>
        <v>Đúng</v>
      </c>
      <c r="X10" s="138" t="str">
        <f t="shared" si="5"/>
        <v>Đúng</v>
      </c>
      <c r="Y10" s="138" t="str">
        <f t="shared" si="6"/>
        <v>Đúng</v>
      </c>
    </row>
    <row r="11" spans="1:25" s="5" customFormat="1" ht="26.25" customHeight="1">
      <c r="A11" s="204"/>
      <c r="B11" s="249" t="s">
        <v>202</v>
      </c>
      <c r="C11" s="203">
        <f t="shared" si="7"/>
        <v>0</v>
      </c>
      <c r="D11" s="104"/>
      <c r="E11" s="104"/>
      <c r="F11" s="578"/>
      <c r="G11" s="578"/>
      <c r="H11" s="104"/>
      <c r="I11" s="731"/>
      <c r="J11" s="731"/>
      <c r="K11" s="731"/>
      <c r="L11" s="104"/>
      <c r="M11" s="104"/>
      <c r="N11" s="104"/>
      <c r="O11" s="104"/>
      <c r="P11" s="104"/>
      <c r="Q11" s="104"/>
      <c r="R11" s="735"/>
      <c r="S11" s="732"/>
      <c r="T11" s="732"/>
      <c r="U11" s="732"/>
      <c r="V11" s="138" t="str">
        <f t="shared" si="3"/>
        <v>Đúng</v>
      </c>
      <c r="W11" s="138" t="str">
        <f t="shared" si="4"/>
        <v>Đúng</v>
      </c>
      <c r="X11" s="138" t="str">
        <f t="shared" si="5"/>
        <v>Đúng</v>
      </c>
      <c r="Y11" s="138" t="str">
        <f t="shared" si="6"/>
        <v>Đúng</v>
      </c>
    </row>
    <row r="12" spans="1:25" s="5" customFormat="1" ht="21" customHeight="1">
      <c r="A12" s="204"/>
      <c r="B12" s="250" t="s">
        <v>314</v>
      </c>
      <c r="C12" s="203">
        <f t="shared" si="7"/>
        <v>0</v>
      </c>
      <c r="D12" s="104"/>
      <c r="E12" s="104"/>
      <c r="F12" s="104"/>
      <c r="G12" s="578"/>
      <c r="H12" s="104"/>
      <c r="I12" s="731"/>
      <c r="J12" s="731"/>
      <c r="K12" s="731"/>
      <c r="L12" s="104"/>
      <c r="M12" s="104"/>
      <c r="N12" s="104"/>
      <c r="O12" s="104"/>
      <c r="P12" s="104"/>
      <c r="Q12" s="104"/>
      <c r="R12" s="735"/>
      <c r="S12" s="732"/>
      <c r="T12" s="732"/>
      <c r="U12" s="732"/>
      <c r="V12" s="138" t="str">
        <f t="shared" si="3"/>
        <v>Đúng</v>
      </c>
      <c r="W12" s="138" t="str">
        <f t="shared" si="4"/>
        <v>Đúng</v>
      </c>
      <c r="X12" s="138" t="str">
        <f t="shared" si="5"/>
        <v>Đúng</v>
      </c>
      <c r="Y12" s="138" t="str">
        <f t="shared" si="6"/>
        <v>Đúng</v>
      </c>
    </row>
    <row r="13" spans="1:25" s="5" customFormat="1" ht="21" customHeight="1">
      <c r="A13" s="204"/>
      <c r="B13" s="250" t="s">
        <v>12</v>
      </c>
      <c r="C13" s="203">
        <f t="shared" si="7"/>
        <v>0</v>
      </c>
      <c r="D13" s="104"/>
      <c r="E13" s="104"/>
      <c r="F13" s="104"/>
      <c r="G13" s="104"/>
      <c r="H13" s="104"/>
      <c r="I13" s="104"/>
      <c r="J13" s="104"/>
      <c r="K13" s="104"/>
      <c r="L13" s="104"/>
      <c r="M13" s="104"/>
      <c r="N13" s="104"/>
      <c r="O13" s="104"/>
      <c r="P13" s="104"/>
      <c r="Q13" s="104"/>
      <c r="R13" s="735"/>
      <c r="S13" s="104"/>
      <c r="T13" s="104"/>
      <c r="U13" s="104"/>
      <c r="V13" s="138" t="str">
        <f t="shared" si="3"/>
        <v>Đúng</v>
      </c>
      <c r="W13" s="138" t="str">
        <f t="shared" si="4"/>
        <v>Đúng</v>
      </c>
      <c r="X13" s="138" t="str">
        <f t="shared" si="5"/>
        <v>Đúng</v>
      </c>
      <c r="Y13" s="138" t="str">
        <f t="shared" si="6"/>
        <v>Đúng</v>
      </c>
    </row>
    <row r="14" spans="1:25" s="5" customFormat="1" ht="21" customHeight="1">
      <c r="A14" s="251"/>
      <c r="B14" s="252" t="s">
        <v>311</v>
      </c>
      <c r="C14" s="203">
        <f t="shared" si="7"/>
        <v>0</v>
      </c>
      <c r="D14" s="717"/>
      <c r="E14" s="717"/>
      <c r="F14" s="717"/>
      <c r="G14" s="717"/>
      <c r="H14" s="717"/>
      <c r="I14" s="717"/>
      <c r="J14" s="717"/>
      <c r="K14" s="717"/>
      <c r="L14" s="717"/>
      <c r="M14" s="717"/>
      <c r="N14" s="717"/>
      <c r="O14" s="717"/>
      <c r="P14" s="717"/>
      <c r="Q14" s="104"/>
      <c r="R14" s="735"/>
      <c r="S14" s="717"/>
      <c r="T14" s="717"/>
      <c r="U14" s="717"/>
      <c r="V14" s="138" t="str">
        <f t="shared" si="3"/>
        <v>Đúng</v>
      </c>
      <c r="W14" s="138" t="str">
        <f t="shared" si="4"/>
        <v>Đúng</v>
      </c>
      <c r="X14" s="138" t="str">
        <f t="shared" si="5"/>
        <v>Đúng</v>
      </c>
      <c r="Y14" s="138" t="str">
        <f t="shared" si="6"/>
        <v>Đúng</v>
      </c>
    </row>
    <row r="15" spans="1:25" s="5" customFormat="1" ht="21" customHeight="1">
      <c r="A15" s="253"/>
      <c r="B15" s="254" t="s">
        <v>312</v>
      </c>
      <c r="C15" s="206">
        <f t="shared" si="7"/>
        <v>0</v>
      </c>
      <c r="D15" s="106"/>
      <c r="E15" s="106"/>
      <c r="F15" s="106"/>
      <c r="G15" s="106"/>
      <c r="H15" s="106"/>
      <c r="I15" s="106"/>
      <c r="J15" s="106"/>
      <c r="K15" s="106"/>
      <c r="L15" s="106"/>
      <c r="M15" s="106"/>
      <c r="N15" s="106"/>
      <c r="O15" s="106"/>
      <c r="P15" s="106"/>
      <c r="Q15" s="106"/>
      <c r="R15" s="736"/>
      <c r="S15" s="106"/>
      <c r="T15" s="106"/>
      <c r="U15" s="106"/>
      <c r="V15" s="138" t="str">
        <f t="shared" si="3"/>
        <v>Đúng</v>
      </c>
      <c r="W15" s="138" t="str">
        <f t="shared" si="4"/>
        <v>Đúng</v>
      </c>
      <c r="X15" s="138" t="str">
        <f t="shared" si="5"/>
        <v>Đúng</v>
      </c>
      <c r="Y15" s="138" t="str">
        <f t="shared" si="6"/>
        <v>Đúng</v>
      </c>
    </row>
    <row r="16" spans="1:25" s="5" customFormat="1" ht="21" customHeight="1">
      <c r="A16" s="243" t="s">
        <v>27</v>
      </c>
      <c r="B16" s="255" t="s">
        <v>468</v>
      </c>
      <c r="C16" s="481">
        <f t="shared" si="7"/>
        <v>0</v>
      </c>
      <c r="D16" s="481">
        <f>SUM(D17:D20)</f>
        <v>0</v>
      </c>
      <c r="E16" s="481">
        <f t="shared" ref="E16:N16" si="8">SUM(E17:E20)</f>
        <v>0</v>
      </c>
      <c r="F16" s="481">
        <f t="shared" si="8"/>
        <v>0</v>
      </c>
      <c r="G16" s="481">
        <f t="shared" si="8"/>
        <v>0</v>
      </c>
      <c r="H16" s="481">
        <f t="shared" si="8"/>
        <v>0</v>
      </c>
      <c r="I16" s="481">
        <f t="shared" si="8"/>
        <v>0</v>
      </c>
      <c r="J16" s="481">
        <f t="shared" si="8"/>
        <v>0</v>
      </c>
      <c r="K16" s="481">
        <f t="shared" si="8"/>
        <v>0</v>
      </c>
      <c r="L16" s="481">
        <f t="shared" si="8"/>
        <v>0</v>
      </c>
      <c r="M16" s="481">
        <f t="shared" si="8"/>
        <v>0</v>
      </c>
      <c r="N16" s="481">
        <f t="shared" si="8"/>
        <v>0</v>
      </c>
      <c r="O16" s="576"/>
      <c r="P16" s="576"/>
      <c r="Q16" s="576"/>
      <c r="R16" s="576"/>
      <c r="S16" s="576"/>
      <c r="T16" s="576"/>
      <c r="U16" s="576"/>
      <c r="V16" s="79"/>
      <c r="W16" s="79"/>
      <c r="X16" s="79"/>
      <c r="Y16" s="79"/>
    </row>
    <row r="17" spans="1:27" s="5" customFormat="1" ht="21" customHeight="1">
      <c r="A17" s="204"/>
      <c r="B17" s="201" t="s">
        <v>538</v>
      </c>
      <c r="C17" s="199">
        <f t="shared" si="7"/>
        <v>0</v>
      </c>
      <c r="D17" s="104"/>
      <c r="E17" s="104"/>
      <c r="F17" s="717"/>
      <c r="G17" s="717"/>
      <c r="H17" s="733"/>
      <c r="I17" s="733"/>
      <c r="J17" s="733"/>
      <c r="K17" s="733"/>
      <c r="L17" s="733"/>
      <c r="M17" s="733"/>
      <c r="N17" s="733"/>
      <c r="O17" s="577"/>
      <c r="P17" s="577"/>
      <c r="Q17" s="577"/>
      <c r="R17" s="577"/>
      <c r="S17" s="577"/>
      <c r="T17" s="577"/>
      <c r="U17" s="577"/>
      <c r="V17" s="138" t="str">
        <f>IF(AND(H17&lt;=C17,I17&lt;=C17,J17&lt;=C17,K17&lt;=C17,L17&lt;=C17,M17&lt;=C17,N17&lt;=C17),"Đúng","Sai")</f>
        <v>Đúng</v>
      </c>
      <c r="W17" s="138"/>
      <c r="X17" s="138"/>
      <c r="Y17" s="79"/>
      <c r="AA17" s="138"/>
    </row>
    <row r="18" spans="1:27" s="5" customFormat="1" ht="21" customHeight="1">
      <c r="A18" s="204"/>
      <c r="B18" s="201" t="s">
        <v>213</v>
      </c>
      <c r="C18" s="203">
        <f t="shared" si="7"/>
        <v>0</v>
      </c>
      <c r="D18" s="104"/>
      <c r="E18" s="104"/>
      <c r="F18" s="717"/>
      <c r="G18" s="717"/>
      <c r="H18" s="733"/>
      <c r="I18" s="733"/>
      <c r="J18" s="733"/>
      <c r="K18" s="733"/>
      <c r="L18" s="733"/>
      <c r="M18" s="733"/>
      <c r="N18" s="733"/>
      <c r="O18" s="577"/>
      <c r="P18" s="577"/>
      <c r="Q18" s="577"/>
      <c r="R18" s="577"/>
      <c r="S18" s="577"/>
      <c r="T18" s="577"/>
      <c r="U18" s="577"/>
      <c r="V18" s="138" t="str">
        <f t="shared" ref="V18:V24" si="9">IF(AND(H18&lt;=C18,I18&lt;=C18,J18&lt;=C18,K18&lt;=C18,L18&lt;=C18,M18&lt;=C18,N18&lt;=C18),"Đúng","Sai")</f>
        <v>Đúng</v>
      </c>
      <c r="W18" s="138"/>
      <c r="X18" s="138"/>
      <c r="Y18" s="79"/>
      <c r="AA18" s="138"/>
    </row>
    <row r="19" spans="1:27" s="5" customFormat="1" ht="21" customHeight="1">
      <c r="A19" s="204"/>
      <c r="B19" s="201" t="s">
        <v>214</v>
      </c>
      <c r="C19" s="203">
        <f t="shared" si="7"/>
        <v>0</v>
      </c>
      <c r="D19" s="104"/>
      <c r="E19" s="104"/>
      <c r="F19" s="104"/>
      <c r="G19" s="104"/>
      <c r="H19" s="104"/>
      <c r="I19" s="104"/>
      <c r="J19" s="104"/>
      <c r="K19" s="104"/>
      <c r="L19" s="104"/>
      <c r="M19" s="104"/>
      <c r="N19" s="104"/>
      <c r="O19" s="577"/>
      <c r="P19" s="577"/>
      <c r="Q19" s="577"/>
      <c r="R19" s="577"/>
      <c r="S19" s="577"/>
      <c r="T19" s="577"/>
      <c r="U19" s="577"/>
      <c r="V19" s="138" t="str">
        <f t="shared" si="9"/>
        <v>Đúng</v>
      </c>
      <c r="W19" s="138"/>
      <c r="X19" s="138"/>
      <c r="Y19" s="79"/>
      <c r="Z19" s="138"/>
      <c r="AA19" s="138"/>
    </row>
    <row r="20" spans="1:27" s="5" customFormat="1" ht="21" customHeight="1">
      <c r="A20" s="204"/>
      <c r="B20" s="201" t="s">
        <v>215</v>
      </c>
      <c r="C20" s="203">
        <f t="shared" si="7"/>
        <v>0</v>
      </c>
      <c r="D20" s="104"/>
      <c r="E20" s="104"/>
      <c r="F20" s="104"/>
      <c r="G20" s="104"/>
      <c r="H20" s="104"/>
      <c r="I20" s="104"/>
      <c r="J20" s="104"/>
      <c r="K20" s="104"/>
      <c r="L20" s="104"/>
      <c r="M20" s="104"/>
      <c r="N20" s="104"/>
      <c r="O20" s="577"/>
      <c r="P20" s="577"/>
      <c r="Q20" s="577"/>
      <c r="R20" s="577"/>
      <c r="S20" s="577"/>
      <c r="T20" s="577"/>
      <c r="U20" s="577"/>
      <c r="V20" s="138" t="str">
        <f t="shared" si="9"/>
        <v>Đúng</v>
      </c>
      <c r="W20" s="138"/>
      <c r="X20" s="138"/>
      <c r="Y20" s="79"/>
      <c r="Z20" s="138"/>
      <c r="AA20" s="138"/>
    </row>
    <row r="21" spans="1:27" s="5" customFormat="1" ht="26.25" customHeight="1">
      <c r="A21" s="204"/>
      <c r="B21" s="201" t="s">
        <v>591</v>
      </c>
      <c r="C21" s="203">
        <f t="shared" si="7"/>
        <v>0</v>
      </c>
      <c r="D21" s="104"/>
      <c r="E21" s="104"/>
      <c r="F21" s="717"/>
      <c r="G21" s="717"/>
      <c r="H21" s="733"/>
      <c r="I21" s="733"/>
      <c r="J21" s="733"/>
      <c r="K21" s="733"/>
      <c r="L21" s="733"/>
      <c r="M21" s="733"/>
      <c r="N21" s="733"/>
      <c r="O21" s="577"/>
      <c r="P21" s="577"/>
      <c r="Q21" s="577"/>
      <c r="R21" s="577"/>
      <c r="S21" s="577"/>
      <c r="T21" s="577"/>
      <c r="U21" s="577"/>
      <c r="V21" s="138" t="str">
        <f t="shared" si="9"/>
        <v>Đúng</v>
      </c>
      <c r="W21" s="138"/>
      <c r="X21" s="138"/>
      <c r="Y21" s="79"/>
      <c r="Z21" s="138"/>
      <c r="AA21" s="138"/>
    </row>
    <row r="22" spans="1:27" s="5" customFormat="1" ht="21" customHeight="1">
      <c r="A22" s="204"/>
      <c r="B22" s="201" t="s">
        <v>20</v>
      </c>
      <c r="C22" s="203">
        <f t="shared" si="7"/>
        <v>0</v>
      </c>
      <c r="D22" s="104"/>
      <c r="E22" s="104"/>
      <c r="F22" s="104"/>
      <c r="G22" s="104"/>
      <c r="H22" s="720"/>
      <c r="I22" s="720"/>
      <c r="J22" s="720"/>
      <c r="K22" s="720"/>
      <c r="L22" s="720"/>
      <c r="M22" s="720"/>
      <c r="N22" s="720"/>
      <c r="O22" s="578"/>
      <c r="P22" s="578"/>
      <c r="Q22" s="578"/>
      <c r="R22" s="578"/>
      <c r="S22" s="578"/>
      <c r="T22" s="578"/>
      <c r="U22" s="578"/>
      <c r="V22" s="138" t="str">
        <f t="shared" si="9"/>
        <v>Đúng</v>
      </c>
      <c r="W22" s="138"/>
      <c r="X22" s="138"/>
      <c r="Y22" s="138"/>
      <c r="Z22" s="138"/>
      <c r="AA22" s="138"/>
    </row>
    <row r="23" spans="1:27" s="5" customFormat="1" ht="21" customHeight="1">
      <c r="A23" s="253"/>
      <c r="B23" s="256" t="s">
        <v>21</v>
      </c>
      <c r="C23" s="206">
        <f t="shared" si="7"/>
        <v>0</v>
      </c>
      <c r="D23" s="106"/>
      <c r="E23" s="106"/>
      <c r="F23" s="106"/>
      <c r="G23" s="106"/>
      <c r="H23" s="723"/>
      <c r="I23" s="723"/>
      <c r="J23" s="723"/>
      <c r="K23" s="723"/>
      <c r="L23" s="723"/>
      <c r="M23" s="723"/>
      <c r="N23" s="723"/>
      <c r="O23" s="579"/>
      <c r="P23" s="579"/>
      <c r="Q23" s="579"/>
      <c r="R23" s="579"/>
      <c r="S23" s="579"/>
      <c r="T23" s="579"/>
      <c r="U23" s="579"/>
      <c r="V23" s="138" t="str">
        <f t="shared" si="9"/>
        <v>Đúng</v>
      </c>
      <c r="W23" s="138"/>
      <c r="X23" s="138"/>
      <c r="Y23" s="138"/>
      <c r="Z23" s="138"/>
      <c r="AA23" s="138"/>
    </row>
    <row r="24" spans="1:27" s="5" customFormat="1" ht="21" customHeight="1">
      <c r="A24" s="243"/>
      <c r="B24" s="255" t="s">
        <v>220</v>
      </c>
      <c r="C24" s="206">
        <f t="shared" si="7"/>
        <v>0</v>
      </c>
      <c r="D24" s="725"/>
      <c r="E24" s="725"/>
      <c r="F24" s="725"/>
      <c r="G24" s="725"/>
      <c r="H24" s="725"/>
      <c r="I24" s="725"/>
      <c r="J24" s="725"/>
      <c r="K24" s="725"/>
      <c r="L24" s="725"/>
      <c r="M24" s="725"/>
      <c r="N24" s="725"/>
      <c r="O24" s="726"/>
      <c r="P24" s="726"/>
      <c r="Q24" s="726"/>
      <c r="R24" s="726"/>
      <c r="S24" s="726"/>
      <c r="T24" s="726"/>
      <c r="U24" s="726"/>
      <c r="V24" s="138" t="str">
        <f t="shared" si="9"/>
        <v>Đúng</v>
      </c>
      <c r="W24" s="138"/>
      <c r="X24" s="138"/>
      <c r="Y24" s="138"/>
      <c r="Z24" s="138"/>
      <c r="AA24" s="138"/>
    </row>
    <row r="25" spans="1:27">
      <c r="Y25" s="138"/>
      <c r="Z25" s="138"/>
      <c r="AA25" s="138"/>
    </row>
    <row r="26" spans="1:27">
      <c r="B26" s="8"/>
      <c r="C26" s="138" t="str">
        <f t="shared" ref="C26:N26" si="10">IF(C7=C16,"Đúng","Sai")</f>
        <v>Đúng</v>
      </c>
      <c r="D26" s="138" t="str">
        <f t="shared" si="10"/>
        <v>Đúng</v>
      </c>
      <c r="E26" s="138" t="str">
        <f t="shared" si="10"/>
        <v>Đúng</v>
      </c>
      <c r="F26" s="138" t="str">
        <f t="shared" si="10"/>
        <v>Đúng</v>
      </c>
      <c r="G26" s="138" t="str">
        <f t="shared" si="10"/>
        <v>Đúng</v>
      </c>
      <c r="H26" s="138" t="str">
        <f t="shared" si="10"/>
        <v>Đúng</v>
      </c>
      <c r="I26" s="138" t="str">
        <f t="shared" si="10"/>
        <v>Đúng</v>
      </c>
      <c r="J26" s="138" t="str">
        <f t="shared" si="10"/>
        <v>Đúng</v>
      </c>
      <c r="K26" s="138" t="str">
        <f t="shared" si="10"/>
        <v>Đúng</v>
      </c>
      <c r="L26" s="138" t="str">
        <f t="shared" si="10"/>
        <v>Đúng</v>
      </c>
      <c r="M26" s="138" t="str">
        <f t="shared" si="10"/>
        <v>Đúng</v>
      </c>
      <c r="N26" s="138" t="str">
        <f t="shared" si="10"/>
        <v>Đúng</v>
      </c>
      <c r="O26" s="138"/>
      <c r="P26" s="138"/>
      <c r="Q26" s="138"/>
      <c r="R26" s="138"/>
      <c r="S26" s="138"/>
      <c r="T26" s="138"/>
      <c r="U26" s="138"/>
      <c r="V26" s="412"/>
      <c r="W26" s="412"/>
      <c r="X26" s="412"/>
      <c r="Y26" s="138"/>
      <c r="Z26" s="138"/>
    </row>
    <row r="27" spans="1:27">
      <c r="B27" s="8"/>
      <c r="C27" s="138" t="str">
        <f>IF(C20=C21+C22,"Đúng","Sai")</f>
        <v>Đúng</v>
      </c>
      <c r="D27" s="138" t="str">
        <f t="shared" ref="D27:N27" si="11">IF(D20=D21+D22,"Đúng","Sai")</f>
        <v>Đúng</v>
      </c>
      <c r="E27" s="138" t="str">
        <f t="shared" si="11"/>
        <v>Đúng</v>
      </c>
      <c r="F27" s="138" t="str">
        <f t="shared" si="11"/>
        <v>Đúng</v>
      </c>
      <c r="G27" s="138" t="str">
        <f t="shared" si="11"/>
        <v>Đúng</v>
      </c>
      <c r="H27" s="138" t="str">
        <f t="shared" si="11"/>
        <v>Đúng</v>
      </c>
      <c r="I27" s="138" t="str">
        <f t="shared" si="11"/>
        <v>Đúng</v>
      </c>
      <c r="J27" s="138" t="str">
        <f t="shared" si="11"/>
        <v>Đúng</v>
      </c>
      <c r="K27" s="138" t="str">
        <f t="shared" si="11"/>
        <v>Đúng</v>
      </c>
      <c r="L27" s="138" t="str">
        <f t="shared" si="11"/>
        <v>Đúng</v>
      </c>
      <c r="M27" s="138" t="str">
        <f t="shared" si="11"/>
        <v>Đúng</v>
      </c>
      <c r="N27" s="138" t="str">
        <f t="shared" si="11"/>
        <v>Đúng</v>
      </c>
      <c r="O27" s="138"/>
      <c r="P27" s="138"/>
      <c r="Q27" s="138"/>
      <c r="R27" s="138"/>
      <c r="S27" s="138"/>
      <c r="T27" s="138"/>
      <c r="U27" s="138"/>
      <c r="V27" s="412"/>
      <c r="W27" s="412"/>
      <c r="X27" s="412"/>
      <c r="Y27" s="138"/>
      <c r="Z27" s="138"/>
    </row>
    <row r="28" spans="1:27">
      <c r="B28" s="8"/>
      <c r="C28" s="138" t="str">
        <f>IF(C23&lt;=C22,"Đúng","Sai")</f>
        <v>Đúng</v>
      </c>
      <c r="D28" s="138" t="str">
        <f t="shared" ref="D28:N28" si="12">IF(D23&lt;=D22,"Đúng","Sai")</f>
        <v>Đúng</v>
      </c>
      <c r="E28" s="138" t="str">
        <f t="shared" si="12"/>
        <v>Đúng</v>
      </c>
      <c r="F28" s="138" t="str">
        <f t="shared" si="12"/>
        <v>Đúng</v>
      </c>
      <c r="G28" s="138" t="str">
        <f t="shared" si="12"/>
        <v>Đúng</v>
      </c>
      <c r="H28" s="138" t="str">
        <f t="shared" si="12"/>
        <v>Đúng</v>
      </c>
      <c r="I28" s="138" t="str">
        <f t="shared" si="12"/>
        <v>Đúng</v>
      </c>
      <c r="J28" s="138" t="str">
        <f t="shared" si="12"/>
        <v>Đúng</v>
      </c>
      <c r="K28" s="138" t="str">
        <f t="shared" si="12"/>
        <v>Đúng</v>
      </c>
      <c r="L28" s="138" t="str">
        <f t="shared" si="12"/>
        <v>Đúng</v>
      </c>
      <c r="M28" s="138" t="str">
        <f t="shared" si="12"/>
        <v>Đúng</v>
      </c>
      <c r="N28" s="138" t="str">
        <f t="shared" si="12"/>
        <v>Đúng</v>
      </c>
      <c r="O28" s="138"/>
      <c r="P28" s="138"/>
      <c r="Q28" s="138"/>
      <c r="R28" s="138"/>
      <c r="S28" s="138"/>
      <c r="T28" s="138"/>
      <c r="U28" s="138"/>
      <c r="V28" s="412"/>
      <c r="W28" s="412"/>
      <c r="X28" s="412"/>
      <c r="Y28" s="138"/>
    </row>
    <row r="29" spans="1:27">
      <c r="B29" s="8"/>
      <c r="C29" s="138" t="str">
        <f>IF(C24&lt;=C7,"Đúng","Sai")</f>
        <v>Đúng</v>
      </c>
      <c r="D29" s="138" t="str">
        <f t="shared" ref="D29:N29" si="13">IF(D24&lt;=D7,"Đúng","Sai")</f>
        <v>Đúng</v>
      </c>
      <c r="E29" s="138" t="str">
        <f t="shared" si="13"/>
        <v>Đúng</v>
      </c>
      <c r="F29" s="138" t="str">
        <f t="shared" si="13"/>
        <v>Đúng</v>
      </c>
      <c r="G29" s="138" t="str">
        <f t="shared" si="13"/>
        <v>Đúng</v>
      </c>
      <c r="H29" s="138" t="str">
        <f t="shared" si="13"/>
        <v>Đúng</v>
      </c>
      <c r="I29" s="138" t="str">
        <f t="shared" si="13"/>
        <v>Đúng</v>
      </c>
      <c r="J29" s="138" t="str">
        <f t="shared" si="13"/>
        <v>Đúng</v>
      </c>
      <c r="K29" s="138" t="str">
        <f t="shared" si="13"/>
        <v>Đúng</v>
      </c>
      <c r="L29" s="138" t="str">
        <f t="shared" si="13"/>
        <v>Đúng</v>
      </c>
      <c r="M29" s="138" t="str">
        <f t="shared" si="13"/>
        <v>Đúng</v>
      </c>
      <c r="N29" s="138" t="str">
        <f t="shared" si="13"/>
        <v>Đúng</v>
      </c>
      <c r="O29" s="138"/>
      <c r="P29" s="138"/>
      <c r="Q29" s="138"/>
      <c r="R29" s="138"/>
      <c r="S29" s="138"/>
      <c r="T29" s="138"/>
      <c r="U29" s="138"/>
      <c r="V29" s="412"/>
      <c r="W29" s="412"/>
      <c r="X29" s="412"/>
      <c r="Y29" s="138"/>
    </row>
    <row r="30" spans="1:27">
      <c r="B30" s="8"/>
      <c r="C30" s="138" t="str">
        <f>IF(O7=C17,"Đúng","Sai")</f>
        <v>Đúng</v>
      </c>
      <c r="D30" s="412"/>
      <c r="E30" s="412"/>
      <c r="F30" s="412"/>
      <c r="G30" s="412"/>
      <c r="H30" s="412"/>
      <c r="I30" s="412"/>
      <c r="J30" s="412"/>
      <c r="K30" s="412"/>
      <c r="L30" s="412"/>
      <c r="M30" s="412"/>
      <c r="N30" s="412"/>
      <c r="O30" s="413"/>
      <c r="P30" s="413"/>
      <c r="Q30" s="412"/>
      <c r="R30" s="412"/>
      <c r="S30" s="412"/>
      <c r="T30" s="412"/>
      <c r="U30" s="412"/>
      <c r="V30" s="412"/>
      <c r="W30" s="412"/>
      <c r="X30" s="412"/>
      <c r="Y30" s="138"/>
    </row>
    <row r="31" spans="1:27">
      <c r="B31" s="8"/>
      <c r="C31" s="138" t="str">
        <f>IF(P7=C18,"Đúng","Sai")</f>
        <v>Đúng</v>
      </c>
      <c r="D31" s="412"/>
      <c r="E31" s="412"/>
      <c r="F31" s="412"/>
      <c r="G31" s="412"/>
      <c r="H31" s="412"/>
      <c r="I31" s="412"/>
      <c r="J31" s="412"/>
      <c r="K31" s="412"/>
      <c r="L31" s="412"/>
      <c r="M31" s="412"/>
      <c r="N31" s="412"/>
      <c r="O31" s="412"/>
      <c r="P31" s="412"/>
      <c r="Q31" s="412"/>
      <c r="R31" s="412"/>
      <c r="S31" s="412"/>
      <c r="T31" s="412"/>
      <c r="U31" s="412"/>
      <c r="V31" s="412"/>
      <c r="W31" s="412"/>
      <c r="X31" s="412"/>
      <c r="Y31" s="138"/>
    </row>
    <row r="32" spans="1:27">
      <c r="B32" s="8"/>
      <c r="C32" s="138" t="str">
        <f>IF(Q7=C19,"Đúng","Sai")</f>
        <v>Đúng</v>
      </c>
      <c r="D32" s="412"/>
      <c r="E32" s="412"/>
      <c r="F32" s="412"/>
      <c r="G32" s="412"/>
      <c r="H32" s="412"/>
      <c r="I32" s="412"/>
      <c r="J32" s="412"/>
      <c r="K32" s="412"/>
      <c r="L32" s="412"/>
      <c r="M32" s="412"/>
      <c r="N32" s="412"/>
      <c r="O32" s="412"/>
      <c r="P32" s="412"/>
      <c r="Q32" s="412"/>
      <c r="R32" s="412"/>
      <c r="S32" s="412"/>
      <c r="T32" s="412"/>
      <c r="U32" s="412"/>
      <c r="V32" s="412"/>
      <c r="W32" s="412"/>
      <c r="X32" s="412"/>
    </row>
    <row r="33" spans="2:24">
      <c r="B33" s="8"/>
      <c r="C33" s="138" t="str">
        <f>IF(R7=C20,"Đúng","Sai")</f>
        <v>Đúng</v>
      </c>
      <c r="D33" s="412"/>
      <c r="E33" s="412"/>
      <c r="F33" s="412"/>
      <c r="G33" s="412"/>
      <c r="H33" s="412"/>
      <c r="I33" s="412"/>
      <c r="J33" s="412"/>
      <c r="K33" s="412"/>
      <c r="L33" s="412"/>
      <c r="M33" s="412"/>
      <c r="N33" s="412"/>
      <c r="O33" s="412"/>
      <c r="P33" s="412"/>
      <c r="Q33" s="412"/>
      <c r="R33" s="412"/>
      <c r="S33" s="412"/>
      <c r="T33" s="412"/>
      <c r="U33" s="412"/>
      <c r="V33" s="412"/>
      <c r="W33" s="412"/>
      <c r="X33" s="412"/>
    </row>
    <row r="34" spans="2:24">
      <c r="B34" s="8"/>
      <c r="C34" s="138" t="str">
        <f>IF(S7=C21,"Đúng","Sai")</f>
        <v>Đúng</v>
      </c>
      <c r="D34" s="412"/>
      <c r="E34" s="412"/>
      <c r="F34" s="412"/>
      <c r="G34" s="412"/>
      <c r="H34" s="412"/>
      <c r="I34" s="412"/>
      <c r="J34" s="412"/>
      <c r="K34" s="412"/>
      <c r="L34" s="412"/>
      <c r="M34" s="412"/>
      <c r="N34" s="412"/>
      <c r="O34" s="412"/>
      <c r="P34" s="412"/>
      <c r="Q34" s="412"/>
      <c r="R34" s="412"/>
      <c r="S34" s="412"/>
      <c r="T34" s="412"/>
      <c r="U34" s="412"/>
      <c r="V34" s="412"/>
      <c r="W34" s="412"/>
      <c r="X34" s="412"/>
    </row>
    <row r="35" spans="2:24">
      <c r="B35" s="8"/>
      <c r="C35" s="138" t="str">
        <f>IF(T7=C22,"Đúng","Sai")</f>
        <v>Đúng</v>
      </c>
      <c r="D35" s="412"/>
      <c r="E35" s="412"/>
      <c r="F35" s="412"/>
      <c r="G35" s="412"/>
      <c r="H35" s="412"/>
      <c r="I35" s="412"/>
      <c r="J35" s="412"/>
      <c r="K35" s="412"/>
      <c r="L35" s="412"/>
      <c r="M35" s="412"/>
      <c r="N35" s="412"/>
      <c r="O35" s="412"/>
      <c r="P35" s="412"/>
      <c r="Q35" s="412"/>
      <c r="R35" s="412"/>
      <c r="S35" s="412"/>
      <c r="T35" s="412"/>
      <c r="U35" s="412"/>
      <c r="V35" s="412"/>
      <c r="W35" s="412"/>
      <c r="X35" s="412"/>
    </row>
    <row r="36" spans="2:24">
      <c r="B36" s="8"/>
      <c r="C36" s="138" t="str">
        <f>IF(U7=C23,"Đúng","Sai")</f>
        <v>Đúng</v>
      </c>
      <c r="D36" s="412"/>
      <c r="E36" s="412"/>
      <c r="F36" s="412"/>
      <c r="G36" s="412"/>
      <c r="H36" s="412"/>
      <c r="I36" s="412"/>
      <c r="J36" s="412"/>
      <c r="K36" s="412"/>
      <c r="L36" s="412"/>
      <c r="M36" s="412"/>
      <c r="N36" s="412"/>
      <c r="O36" s="412"/>
      <c r="P36" s="412"/>
      <c r="Q36" s="412"/>
      <c r="R36" s="412"/>
      <c r="S36" s="412"/>
      <c r="T36" s="412"/>
      <c r="U36" s="412"/>
      <c r="V36" s="412"/>
      <c r="W36" s="412"/>
      <c r="X36" s="412"/>
    </row>
    <row r="37" spans="2:24">
      <c r="B37" s="8"/>
      <c r="C37" s="109"/>
      <c r="D37" s="8"/>
      <c r="E37" s="8"/>
      <c r="F37" s="8"/>
      <c r="G37" s="8"/>
      <c r="H37" s="8"/>
      <c r="I37" s="8"/>
      <c r="J37" s="8"/>
      <c r="K37" s="8"/>
      <c r="L37" s="8"/>
      <c r="M37" s="8"/>
      <c r="N37" s="8"/>
      <c r="O37" s="8"/>
      <c r="P37" s="8"/>
      <c r="Q37" s="8"/>
      <c r="R37" s="8"/>
      <c r="S37" s="8"/>
      <c r="T37" s="8"/>
      <c r="U37" s="8"/>
      <c r="V37" s="412"/>
      <c r="W37" s="412"/>
      <c r="X37" s="412"/>
    </row>
    <row r="38" spans="2:24">
      <c r="C38" s="111"/>
    </row>
  </sheetData>
  <sheetProtection sheet="1" formatCells="0" formatColumns="0" formatRows="0"/>
  <mergeCells count="25">
    <mergeCell ref="R4:R5"/>
    <mergeCell ref="S4:U4"/>
    <mergeCell ref="K4:K5"/>
    <mergeCell ref="L4:L5"/>
    <mergeCell ref="M4:M5"/>
    <mergeCell ref="N4:N5"/>
    <mergeCell ref="O4:O5"/>
    <mergeCell ref="Q4:Q5"/>
    <mergeCell ref="P4:P5"/>
    <mergeCell ref="J4:J5"/>
    <mergeCell ref="A1:R1"/>
    <mergeCell ref="S1:U1"/>
    <mergeCell ref="A3:A5"/>
    <mergeCell ref="B3:B5"/>
    <mergeCell ref="C3:C5"/>
    <mergeCell ref="D3:G3"/>
    <mergeCell ref="H3:N3"/>
    <mergeCell ref="O3:U3"/>
    <mergeCell ref="D4:D5"/>
    <mergeCell ref="E4:E5"/>
    <mergeCell ref="F4:F5"/>
    <mergeCell ref="G4:G5"/>
    <mergeCell ref="H4:H5"/>
    <mergeCell ref="I4:I5"/>
    <mergeCell ref="O2:U2"/>
  </mergeCells>
  <conditionalFormatting sqref="V1:X6 V16:X16 V25:X1048576">
    <cfRule type="cellIs" dxfId="14" priority="11" operator="equal">
      <formula>"Đúng"</formula>
    </cfRule>
  </conditionalFormatting>
  <conditionalFormatting sqref="A32:XFD36 AA26:XFD27 Z28:XFD31 A26:X31">
    <cfRule type="cellIs" dxfId="13" priority="10" operator="equal">
      <formula>"Đúng"</formula>
    </cfRule>
  </conditionalFormatting>
  <conditionalFormatting sqref="V7:X15">
    <cfRule type="cellIs" dxfId="12" priority="8" operator="equal">
      <formula>"Đúng"</formula>
    </cfRule>
  </conditionalFormatting>
  <conditionalFormatting sqref="Y7:Y15">
    <cfRule type="cellIs" dxfId="11" priority="7" operator="equal">
      <formula>"Đúng"</formula>
    </cfRule>
  </conditionalFormatting>
  <conditionalFormatting sqref="V17:X24">
    <cfRule type="cellIs" dxfId="10" priority="6" operator="equal">
      <formula>"Đúng"</formula>
    </cfRule>
  </conditionalFormatting>
  <conditionalFormatting sqref="Y22:Y31">
    <cfRule type="cellIs" dxfId="9" priority="4" operator="equal">
      <formula>"Đúng"</formula>
    </cfRule>
  </conditionalFormatting>
  <conditionalFormatting sqref="Z19:Z27">
    <cfRule type="cellIs" dxfId="8" priority="2" operator="equal">
      <formula>"Đúng"</formula>
    </cfRule>
  </conditionalFormatting>
  <conditionalFormatting sqref="AA17:AA25">
    <cfRule type="cellIs" dxfId="7" priority="1" operator="equal">
      <formula>"Đúng"</formula>
    </cfRule>
  </conditionalFormatting>
  <printOptions horizontalCentered="1"/>
  <pageMargins left="0.43307086614173229" right="0.19685039370078741" top="0.23622047244094491" bottom="0.23622047244094491" header="0" footer="0"/>
  <pageSetup paperSize="9" scale="88" orientation="landscape" r:id="rId1"/>
</worksheet>
</file>

<file path=xl/worksheets/sheet23.xml><?xml version="1.0" encoding="utf-8"?>
<worksheet xmlns="http://schemas.openxmlformats.org/spreadsheetml/2006/main" xmlns:r="http://schemas.openxmlformats.org/officeDocument/2006/relationships">
  <sheetPr codeName="Sheet25">
    <tabColor rgb="FFFFFF00"/>
    <pageSetUpPr fitToPage="1"/>
  </sheetPr>
  <dimension ref="A1:Z28"/>
  <sheetViews>
    <sheetView showGridLines="0" zoomScale="85" zoomScaleNormal="85" workbookViewId="0">
      <selection sqref="A1:S22"/>
    </sheetView>
  </sheetViews>
  <sheetFormatPr defaultColWidth="5.5703125" defaultRowHeight="15.75"/>
  <cols>
    <col min="1" max="1" width="4.140625" style="68" customWidth="1"/>
    <col min="2" max="2" width="28.7109375" style="70" customWidth="1"/>
    <col min="3" max="3" width="6.5703125" style="71" customWidth="1"/>
    <col min="4" max="19" width="6.5703125" style="70" customWidth="1"/>
    <col min="20" max="20" width="7.5703125" style="70" customWidth="1"/>
    <col min="21" max="21" width="5.5703125" style="70"/>
    <col min="22" max="22" width="6.28515625" style="70" customWidth="1"/>
    <col min="23" max="255" width="5.5703125" style="70"/>
    <col min="256" max="256" width="4.140625" style="70" customWidth="1"/>
    <col min="257" max="257" width="28.7109375" style="70" customWidth="1"/>
    <col min="258" max="274" width="6.5703125" style="70" customWidth="1"/>
    <col min="275" max="511" width="5.5703125" style="70"/>
    <col min="512" max="512" width="4.140625" style="70" customWidth="1"/>
    <col min="513" max="513" width="28.7109375" style="70" customWidth="1"/>
    <col min="514" max="530" width="6.5703125" style="70" customWidth="1"/>
    <col min="531" max="767" width="5.5703125" style="70"/>
    <col min="768" max="768" width="4.140625" style="70" customWidth="1"/>
    <col min="769" max="769" width="28.7109375" style="70" customWidth="1"/>
    <col min="770" max="786" width="6.5703125" style="70" customWidth="1"/>
    <col min="787" max="1023" width="5.5703125" style="70"/>
    <col min="1024" max="1024" width="4.140625" style="70" customWidth="1"/>
    <col min="1025" max="1025" width="28.7109375" style="70" customWidth="1"/>
    <col min="1026" max="1042" width="6.5703125" style="70" customWidth="1"/>
    <col min="1043" max="1279" width="5.5703125" style="70"/>
    <col min="1280" max="1280" width="4.140625" style="70" customWidth="1"/>
    <col min="1281" max="1281" width="28.7109375" style="70" customWidth="1"/>
    <col min="1282" max="1298" width="6.5703125" style="70" customWidth="1"/>
    <col min="1299" max="1535" width="5.5703125" style="70"/>
    <col min="1536" max="1536" width="4.140625" style="70" customWidth="1"/>
    <col min="1537" max="1537" width="28.7109375" style="70" customWidth="1"/>
    <col min="1538" max="1554" width="6.5703125" style="70" customWidth="1"/>
    <col min="1555" max="1791" width="5.5703125" style="70"/>
    <col min="1792" max="1792" width="4.140625" style="70" customWidth="1"/>
    <col min="1793" max="1793" width="28.7109375" style="70" customWidth="1"/>
    <col min="1794" max="1810" width="6.5703125" style="70" customWidth="1"/>
    <col min="1811" max="2047" width="5.5703125" style="70"/>
    <col min="2048" max="2048" width="4.140625" style="70" customWidth="1"/>
    <col min="2049" max="2049" width="28.7109375" style="70" customWidth="1"/>
    <col min="2050" max="2066" width="6.5703125" style="70" customWidth="1"/>
    <col min="2067" max="2303" width="5.5703125" style="70"/>
    <col min="2304" max="2304" width="4.140625" style="70" customWidth="1"/>
    <col min="2305" max="2305" width="28.7109375" style="70" customWidth="1"/>
    <col min="2306" max="2322" width="6.5703125" style="70" customWidth="1"/>
    <col min="2323" max="2559" width="5.5703125" style="70"/>
    <col min="2560" max="2560" width="4.140625" style="70" customWidth="1"/>
    <col min="2561" max="2561" width="28.7109375" style="70" customWidth="1"/>
    <col min="2562" max="2578" width="6.5703125" style="70" customWidth="1"/>
    <col min="2579" max="2815" width="5.5703125" style="70"/>
    <col min="2816" max="2816" width="4.140625" style="70" customWidth="1"/>
    <col min="2817" max="2817" width="28.7109375" style="70" customWidth="1"/>
    <col min="2818" max="2834" width="6.5703125" style="70" customWidth="1"/>
    <col min="2835" max="3071" width="5.5703125" style="70"/>
    <col min="3072" max="3072" width="4.140625" style="70" customWidth="1"/>
    <col min="3073" max="3073" width="28.7109375" style="70" customWidth="1"/>
    <col min="3074" max="3090" width="6.5703125" style="70" customWidth="1"/>
    <col min="3091" max="3327" width="5.5703125" style="70"/>
    <col min="3328" max="3328" width="4.140625" style="70" customWidth="1"/>
    <col min="3329" max="3329" width="28.7109375" style="70" customWidth="1"/>
    <col min="3330" max="3346" width="6.5703125" style="70" customWidth="1"/>
    <col min="3347" max="3583" width="5.5703125" style="70"/>
    <col min="3584" max="3584" width="4.140625" style="70" customWidth="1"/>
    <col min="3585" max="3585" width="28.7109375" style="70" customWidth="1"/>
    <col min="3586" max="3602" width="6.5703125" style="70" customWidth="1"/>
    <col min="3603" max="3839" width="5.5703125" style="70"/>
    <col min="3840" max="3840" width="4.140625" style="70" customWidth="1"/>
    <col min="3841" max="3841" width="28.7109375" style="70" customWidth="1"/>
    <col min="3842" max="3858" width="6.5703125" style="70" customWidth="1"/>
    <col min="3859" max="4095" width="5.5703125" style="70"/>
    <col min="4096" max="4096" width="4.140625" style="70" customWidth="1"/>
    <col min="4097" max="4097" width="28.7109375" style="70" customWidth="1"/>
    <col min="4098" max="4114" width="6.5703125" style="70" customWidth="1"/>
    <col min="4115" max="4351" width="5.5703125" style="70"/>
    <col min="4352" max="4352" width="4.140625" style="70" customWidth="1"/>
    <col min="4353" max="4353" width="28.7109375" style="70" customWidth="1"/>
    <col min="4354" max="4370" width="6.5703125" style="70" customWidth="1"/>
    <col min="4371" max="4607" width="5.5703125" style="70"/>
    <col min="4608" max="4608" width="4.140625" style="70" customWidth="1"/>
    <col min="4609" max="4609" width="28.7109375" style="70" customWidth="1"/>
    <col min="4610" max="4626" width="6.5703125" style="70" customWidth="1"/>
    <col min="4627" max="4863" width="5.5703125" style="70"/>
    <col min="4864" max="4864" width="4.140625" style="70" customWidth="1"/>
    <col min="4865" max="4865" width="28.7109375" style="70" customWidth="1"/>
    <col min="4866" max="4882" width="6.5703125" style="70" customWidth="1"/>
    <col min="4883" max="5119" width="5.5703125" style="70"/>
    <col min="5120" max="5120" width="4.140625" style="70" customWidth="1"/>
    <col min="5121" max="5121" width="28.7109375" style="70" customWidth="1"/>
    <col min="5122" max="5138" width="6.5703125" style="70" customWidth="1"/>
    <col min="5139" max="5375" width="5.5703125" style="70"/>
    <col min="5376" max="5376" width="4.140625" style="70" customWidth="1"/>
    <col min="5377" max="5377" width="28.7109375" style="70" customWidth="1"/>
    <col min="5378" max="5394" width="6.5703125" style="70" customWidth="1"/>
    <col min="5395" max="5631" width="5.5703125" style="70"/>
    <col min="5632" max="5632" width="4.140625" style="70" customWidth="1"/>
    <col min="5633" max="5633" width="28.7109375" style="70" customWidth="1"/>
    <col min="5634" max="5650" width="6.5703125" style="70" customWidth="1"/>
    <col min="5651" max="5887" width="5.5703125" style="70"/>
    <col min="5888" max="5888" width="4.140625" style="70" customWidth="1"/>
    <col min="5889" max="5889" width="28.7109375" style="70" customWidth="1"/>
    <col min="5890" max="5906" width="6.5703125" style="70" customWidth="1"/>
    <col min="5907" max="6143" width="5.5703125" style="70"/>
    <col min="6144" max="6144" width="4.140625" style="70" customWidth="1"/>
    <col min="6145" max="6145" width="28.7109375" style="70" customWidth="1"/>
    <col min="6146" max="6162" width="6.5703125" style="70" customWidth="1"/>
    <col min="6163" max="6399" width="5.5703125" style="70"/>
    <col min="6400" max="6400" width="4.140625" style="70" customWidth="1"/>
    <col min="6401" max="6401" width="28.7109375" style="70" customWidth="1"/>
    <col min="6402" max="6418" width="6.5703125" style="70" customWidth="1"/>
    <col min="6419" max="6655" width="5.5703125" style="70"/>
    <col min="6656" max="6656" width="4.140625" style="70" customWidth="1"/>
    <col min="6657" max="6657" width="28.7109375" style="70" customWidth="1"/>
    <col min="6658" max="6674" width="6.5703125" style="70" customWidth="1"/>
    <col min="6675" max="6911" width="5.5703125" style="70"/>
    <col min="6912" max="6912" width="4.140625" style="70" customWidth="1"/>
    <col min="6913" max="6913" width="28.7109375" style="70" customWidth="1"/>
    <col min="6914" max="6930" width="6.5703125" style="70" customWidth="1"/>
    <col min="6931" max="7167" width="5.5703125" style="70"/>
    <col min="7168" max="7168" width="4.140625" style="70" customWidth="1"/>
    <col min="7169" max="7169" width="28.7109375" style="70" customWidth="1"/>
    <col min="7170" max="7186" width="6.5703125" style="70" customWidth="1"/>
    <col min="7187" max="7423" width="5.5703125" style="70"/>
    <col min="7424" max="7424" width="4.140625" style="70" customWidth="1"/>
    <col min="7425" max="7425" width="28.7109375" style="70" customWidth="1"/>
    <col min="7426" max="7442" width="6.5703125" style="70" customWidth="1"/>
    <col min="7443" max="7679" width="5.5703125" style="70"/>
    <col min="7680" max="7680" width="4.140625" style="70" customWidth="1"/>
    <col min="7681" max="7681" width="28.7109375" style="70" customWidth="1"/>
    <col min="7682" max="7698" width="6.5703125" style="70" customWidth="1"/>
    <col min="7699" max="7935" width="5.5703125" style="70"/>
    <col min="7936" max="7936" width="4.140625" style="70" customWidth="1"/>
    <col min="7937" max="7937" width="28.7109375" style="70" customWidth="1"/>
    <col min="7938" max="7954" width="6.5703125" style="70" customWidth="1"/>
    <col min="7955" max="8191" width="5.5703125" style="70"/>
    <col min="8192" max="8192" width="4.140625" style="70" customWidth="1"/>
    <col min="8193" max="8193" width="28.7109375" style="70" customWidth="1"/>
    <col min="8194" max="8210" width="6.5703125" style="70" customWidth="1"/>
    <col min="8211" max="8447" width="5.5703125" style="70"/>
    <col min="8448" max="8448" width="4.140625" style="70" customWidth="1"/>
    <col min="8449" max="8449" width="28.7109375" style="70" customWidth="1"/>
    <col min="8450" max="8466" width="6.5703125" style="70" customWidth="1"/>
    <col min="8467" max="8703" width="5.5703125" style="70"/>
    <col min="8704" max="8704" width="4.140625" style="70" customWidth="1"/>
    <col min="8705" max="8705" width="28.7109375" style="70" customWidth="1"/>
    <col min="8706" max="8722" width="6.5703125" style="70" customWidth="1"/>
    <col min="8723" max="8959" width="5.5703125" style="70"/>
    <col min="8960" max="8960" width="4.140625" style="70" customWidth="1"/>
    <col min="8961" max="8961" width="28.7109375" style="70" customWidth="1"/>
    <col min="8962" max="8978" width="6.5703125" style="70" customWidth="1"/>
    <col min="8979" max="9215" width="5.5703125" style="70"/>
    <col min="9216" max="9216" width="4.140625" style="70" customWidth="1"/>
    <col min="9217" max="9217" width="28.7109375" style="70" customWidth="1"/>
    <col min="9218" max="9234" width="6.5703125" style="70" customWidth="1"/>
    <col min="9235" max="9471" width="5.5703125" style="70"/>
    <col min="9472" max="9472" width="4.140625" style="70" customWidth="1"/>
    <col min="9473" max="9473" width="28.7109375" style="70" customWidth="1"/>
    <col min="9474" max="9490" width="6.5703125" style="70" customWidth="1"/>
    <col min="9491" max="9727" width="5.5703125" style="70"/>
    <col min="9728" max="9728" width="4.140625" style="70" customWidth="1"/>
    <col min="9729" max="9729" width="28.7109375" style="70" customWidth="1"/>
    <col min="9730" max="9746" width="6.5703125" style="70" customWidth="1"/>
    <col min="9747" max="9983" width="5.5703125" style="70"/>
    <col min="9984" max="9984" width="4.140625" style="70" customWidth="1"/>
    <col min="9985" max="9985" width="28.7109375" style="70" customWidth="1"/>
    <col min="9986" max="10002" width="6.5703125" style="70" customWidth="1"/>
    <col min="10003" max="10239" width="5.5703125" style="70"/>
    <col min="10240" max="10240" width="4.140625" style="70" customWidth="1"/>
    <col min="10241" max="10241" width="28.7109375" style="70" customWidth="1"/>
    <col min="10242" max="10258" width="6.5703125" style="70" customWidth="1"/>
    <col min="10259" max="10495" width="5.5703125" style="70"/>
    <col min="10496" max="10496" width="4.140625" style="70" customWidth="1"/>
    <col min="10497" max="10497" width="28.7109375" style="70" customWidth="1"/>
    <col min="10498" max="10514" width="6.5703125" style="70" customWidth="1"/>
    <col min="10515" max="10751" width="5.5703125" style="70"/>
    <col min="10752" max="10752" width="4.140625" style="70" customWidth="1"/>
    <col min="10753" max="10753" width="28.7109375" style="70" customWidth="1"/>
    <col min="10754" max="10770" width="6.5703125" style="70" customWidth="1"/>
    <col min="10771" max="11007" width="5.5703125" style="70"/>
    <col min="11008" max="11008" width="4.140625" style="70" customWidth="1"/>
    <col min="11009" max="11009" width="28.7109375" style="70" customWidth="1"/>
    <col min="11010" max="11026" width="6.5703125" style="70" customWidth="1"/>
    <col min="11027" max="11263" width="5.5703125" style="70"/>
    <col min="11264" max="11264" width="4.140625" style="70" customWidth="1"/>
    <col min="11265" max="11265" width="28.7109375" style="70" customWidth="1"/>
    <col min="11266" max="11282" width="6.5703125" style="70" customWidth="1"/>
    <col min="11283" max="11519" width="5.5703125" style="70"/>
    <col min="11520" max="11520" width="4.140625" style="70" customWidth="1"/>
    <col min="11521" max="11521" width="28.7109375" style="70" customWidth="1"/>
    <col min="11522" max="11538" width="6.5703125" style="70" customWidth="1"/>
    <col min="11539" max="11775" width="5.5703125" style="70"/>
    <col min="11776" max="11776" width="4.140625" style="70" customWidth="1"/>
    <col min="11777" max="11777" width="28.7109375" style="70" customWidth="1"/>
    <col min="11778" max="11794" width="6.5703125" style="70" customWidth="1"/>
    <col min="11795" max="12031" width="5.5703125" style="70"/>
    <col min="12032" max="12032" width="4.140625" style="70" customWidth="1"/>
    <col min="12033" max="12033" width="28.7109375" style="70" customWidth="1"/>
    <col min="12034" max="12050" width="6.5703125" style="70" customWidth="1"/>
    <col min="12051" max="12287" width="5.5703125" style="70"/>
    <col min="12288" max="12288" width="4.140625" style="70" customWidth="1"/>
    <col min="12289" max="12289" width="28.7109375" style="70" customWidth="1"/>
    <col min="12290" max="12306" width="6.5703125" style="70" customWidth="1"/>
    <col min="12307" max="12543" width="5.5703125" style="70"/>
    <col min="12544" max="12544" width="4.140625" style="70" customWidth="1"/>
    <col min="12545" max="12545" width="28.7109375" style="70" customWidth="1"/>
    <col min="12546" max="12562" width="6.5703125" style="70" customWidth="1"/>
    <col min="12563" max="12799" width="5.5703125" style="70"/>
    <col min="12800" max="12800" width="4.140625" style="70" customWidth="1"/>
    <col min="12801" max="12801" width="28.7109375" style="70" customWidth="1"/>
    <col min="12802" max="12818" width="6.5703125" style="70" customWidth="1"/>
    <col min="12819" max="13055" width="5.5703125" style="70"/>
    <col min="13056" max="13056" width="4.140625" style="70" customWidth="1"/>
    <col min="13057" max="13057" width="28.7109375" style="70" customWidth="1"/>
    <col min="13058" max="13074" width="6.5703125" style="70" customWidth="1"/>
    <col min="13075" max="13311" width="5.5703125" style="70"/>
    <col min="13312" max="13312" width="4.140625" style="70" customWidth="1"/>
    <col min="13313" max="13313" width="28.7109375" style="70" customWidth="1"/>
    <col min="13314" max="13330" width="6.5703125" style="70" customWidth="1"/>
    <col min="13331" max="13567" width="5.5703125" style="70"/>
    <col min="13568" max="13568" width="4.140625" style="70" customWidth="1"/>
    <col min="13569" max="13569" width="28.7109375" style="70" customWidth="1"/>
    <col min="13570" max="13586" width="6.5703125" style="70" customWidth="1"/>
    <col min="13587" max="13823" width="5.5703125" style="70"/>
    <col min="13824" max="13824" width="4.140625" style="70" customWidth="1"/>
    <col min="13825" max="13825" width="28.7109375" style="70" customWidth="1"/>
    <col min="13826" max="13842" width="6.5703125" style="70" customWidth="1"/>
    <col min="13843" max="14079" width="5.5703125" style="70"/>
    <col min="14080" max="14080" width="4.140625" style="70" customWidth="1"/>
    <col min="14081" max="14081" width="28.7109375" style="70" customWidth="1"/>
    <col min="14082" max="14098" width="6.5703125" style="70" customWidth="1"/>
    <col min="14099" max="14335" width="5.5703125" style="70"/>
    <col min="14336" max="14336" width="4.140625" style="70" customWidth="1"/>
    <col min="14337" max="14337" width="28.7109375" style="70" customWidth="1"/>
    <col min="14338" max="14354" width="6.5703125" style="70" customWidth="1"/>
    <col min="14355" max="14591" width="5.5703125" style="70"/>
    <col min="14592" max="14592" width="4.140625" style="70" customWidth="1"/>
    <col min="14593" max="14593" width="28.7109375" style="70" customWidth="1"/>
    <col min="14594" max="14610" width="6.5703125" style="70" customWidth="1"/>
    <col min="14611" max="14847" width="5.5703125" style="70"/>
    <col min="14848" max="14848" width="4.140625" style="70" customWidth="1"/>
    <col min="14849" max="14849" width="28.7109375" style="70" customWidth="1"/>
    <col min="14850" max="14866" width="6.5703125" style="70" customWidth="1"/>
    <col min="14867" max="15103" width="5.5703125" style="70"/>
    <col min="15104" max="15104" width="4.140625" style="70" customWidth="1"/>
    <col min="15105" max="15105" width="28.7109375" style="70" customWidth="1"/>
    <col min="15106" max="15122" width="6.5703125" style="70" customWidth="1"/>
    <col min="15123" max="15359" width="5.5703125" style="70"/>
    <col min="15360" max="15360" width="4.140625" style="70" customWidth="1"/>
    <col min="15361" max="15361" width="28.7109375" style="70" customWidth="1"/>
    <col min="15362" max="15378" width="6.5703125" style="70" customWidth="1"/>
    <col min="15379" max="15615" width="5.5703125" style="70"/>
    <col min="15616" max="15616" width="4.140625" style="70" customWidth="1"/>
    <col min="15617" max="15617" width="28.7109375" style="70" customWidth="1"/>
    <col min="15618" max="15634" width="6.5703125" style="70" customWidth="1"/>
    <col min="15635" max="15871" width="5.5703125" style="70"/>
    <col min="15872" max="15872" width="4.140625" style="70" customWidth="1"/>
    <col min="15873" max="15873" width="28.7109375" style="70" customWidth="1"/>
    <col min="15874" max="15890" width="6.5703125" style="70" customWidth="1"/>
    <col min="15891" max="16127" width="5.5703125" style="70"/>
    <col min="16128" max="16128" width="4.140625" style="70" customWidth="1"/>
    <col min="16129" max="16129" width="28.7109375" style="70" customWidth="1"/>
    <col min="16130" max="16146" width="6.5703125" style="70" customWidth="1"/>
    <col min="16147" max="16384" width="5.5703125" style="70"/>
  </cols>
  <sheetData>
    <row r="1" spans="1:26" s="56" customFormat="1" ht="24.75" customHeight="1">
      <c r="A1" s="1130" t="s">
        <v>221</v>
      </c>
      <c r="B1" s="1130"/>
      <c r="C1" s="1130"/>
      <c r="D1" s="1130"/>
      <c r="E1" s="1130"/>
      <c r="F1" s="1130"/>
      <c r="G1" s="1130"/>
      <c r="H1" s="1130"/>
      <c r="I1" s="1130"/>
      <c r="J1" s="1130"/>
      <c r="K1" s="1130"/>
      <c r="L1" s="1130"/>
      <c r="M1" s="1130"/>
      <c r="N1" s="1130"/>
      <c r="O1" s="1130"/>
      <c r="P1" s="1147"/>
      <c r="Q1" s="1036" t="s">
        <v>257</v>
      </c>
      <c r="R1" s="1037"/>
      <c r="S1" s="1038"/>
      <c r="W1" s="60"/>
      <c r="X1" s="60"/>
    </row>
    <row r="2" spans="1:26" s="58" customFormat="1" ht="19.5" customHeight="1">
      <c r="A2" s="1133"/>
      <c r="B2" s="1133"/>
      <c r="C2" s="1133"/>
      <c r="D2" s="1133"/>
      <c r="E2" s="1133"/>
      <c r="F2" s="219"/>
      <c r="G2" s="220"/>
      <c r="H2" s="220"/>
      <c r="I2" s="220"/>
      <c r="J2" s="220"/>
      <c r="K2" s="220"/>
      <c r="L2" s="220"/>
      <c r="M2" s="220"/>
      <c r="N2" s="220"/>
      <c r="O2" s="220"/>
      <c r="P2" s="221"/>
      <c r="Q2" s="222" t="s">
        <v>223</v>
      </c>
      <c r="R2" s="223"/>
      <c r="S2" s="223"/>
      <c r="W2" s="83"/>
      <c r="X2" s="83"/>
      <c r="Y2" s="83"/>
      <c r="Z2" s="83"/>
    </row>
    <row r="3" spans="1:26" s="59" customFormat="1" ht="17.25" customHeight="1">
      <c r="A3" s="1134" t="s">
        <v>295</v>
      </c>
      <c r="B3" s="1134" t="s">
        <v>224</v>
      </c>
      <c r="C3" s="1137" t="s">
        <v>578</v>
      </c>
      <c r="D3" s="1140" t="s">
        <v>225</v>
      </c>
      <c r="E3" s="1143"/>
      <c r="F3" s="1143"/>
      <c r="G3" s="1143"/>
      <c r="H3" s="1140" t="s">
        <v>131</v>
      </c>
      <c r="I3" s="1143"/>
      <c r="J3" s="1143"/>
      <c r="K3" s="1128" t="s">
        <v>6</v>
      </c>
      <c r="L3" s="1128"/>
      <c r="M3" s="1128"/>
      <c r="N3" s="1128"/>
      <c r="O3" s="1128"/>
      <c r="P3" s="1128"/>
      <c r="Q3" s="1128"/>
      <c r="R3" s="1128"/>
      <c r="S3" s="1128"/>
    </row>
    <row r="4" spans="1:26" s="59" customFormat="1" ht="23.25" customHeight="1">
      <c r="A4" s="1135"/>
      <c r="B4" s="1135"/>
      <c r="C4" s="1138"/>
      <c r="D4" s="1129" t="s">
        <v>147</v>
      </c>
      <c r="E4" s="1129" t="s">
        <v>150</v>
      </c>
      <c r="F4" s="1129" t="s">
        <v>176</v>
      </c>
      <c r="G4" s="1129" t="s">
        <v>186</v>
      </c>
      <c r="H4" s="1129" t="s">
        <v>79</v>
      </c>
      <c r="I4" s="1129" t="s">
        <v>136</v>
      </c>
      <c r="J4" s="1129" t="s">
        <v>579</v>
      </c>
      <c r="K4" s="1129" t="s">
        <v>531</v>
      </c>
      <c r="L4" s="1129" t="s">
        <v>137</v>
      </c>
      <c r="M4" s="1129" t="s">
        <v>138</v>
      </c>
      <c r="N4" s="1131" t="s">
        <v>18</v>
      </c>
      <c r="O4" s="1131"/>
      <c r="P4" s="1131"/>
      <c r="Q4" s="1131" t="s">
        <v>139</v>
      </c>
      <c r="R4" s="1131"/>
      <c r="S4" s="1131"/>
    </row>
    <row r="5" spans="1:26" s="62" customFormat="1" ht="122.25" customHeight="1">
      <c r="A5" s="1136"/>
      <c r="B5" s="1136"/>
      <c r="C5" s="1139"/>
      <c r="D5" s="1129"/>
      <c r="E5" s="1129"/>
      <c r="F5" s="1129"/>
      <c r="G5" s="1129"/>
      <c r="H5" s="1129"/>
      <c r="I5" s="1129"/>
      <c r="J5" s="1129"/>
      <c r="K5" s="1129"/>
      <c r="L5" s="1129"/>
      <c r="M5" s="1129"/>
      <c r="N5" s="224" t="s">
        <v>140</v>
      </c>
      <c r="O5" s="224" t="s">
        <v>141</v>
      </c>
      <c r="P5" s="224" t="s">
        <v>142</v>
      </c>
      <c r="Q5" s="224" t="s">
        <v>226</v>
      </c>
      <c r="R5" s="224" t="s">
        <v>143</v>
      </c>
      <c r="S5" s="224" t="s">
        <v>15</v>
      </c>
    </row>
    <row r="6" spans="1:26" s="63" customFormat="1" ht="15" customHeight="1">
      <c r="A6" s="156">
        <v>1</v>
      </c>
      <c r="B6" s="156">
        <v>2</v>
      </c>
      <c r="C6" s="156">
        <v>3</v>
      </c>
      <c r="D6" s="225">
        <v>4</v>
      </c>
      <c r="E6" s="156">
        <v>5</v>
      </c>
      <c r="F6" s="225">
        <v>6</v>
      </c>
      <c r="G6" s="156">
        <v>7</v>
      </c>
      <c r="H6" s="225">
        <v>8</v>
      </c>
      <c r="I6" s="156">
        <v>9</v>
      </c>
      <c r="J6" s="225">
        <v>10</v>
      </c>
      <c r="K6" s="156">
        <v>11</v>
      </c>
      <c r="L6" s="225">
        <v>12</v>
      </c>
      <c r="M6" s="156">
        <v>13</v>
      </c>
      <c r="N6" s="225">
        <v>14</v>
      </c>
      <c r="O6" s="156">
        <v>15</v>
      </c>
      <c r="P6" s="225">
        <v>16</v>
      </c>
      <c r="Q6" s="156">
        <v>17</v>
      </c>
      <c r="R6" s="225">
        <v>18</v>
      </c>
      <c r="S6" s="156">
        <v>19</v>
      </c>
    </row>
    <row r="7" spans="1:26" s="64" customFormat="1" ht="18.95" customHeight="1">
      <c r="A7" s="161" t="s">
        <v>22</v>
      </c>
      <c r="B7" s="226" t="s">
        <v>145</v>
      </c>
      <c r="C7" s="587">
        <f>SUM(C8:C16)</f>
        <v>0</v>
      </c>
      <c r="D7" s="587">
        <f t="shared" ref="D7:S7" si="0">SUM(D8:D16)</f>
        <v>0</v>
      </c>
      <c r="E7" s="587">
        <f t="shared" si="0"/>
        <v>0</v>
      </c>
      <c r="F7" s="587">
        <f t="shared" si="0"/>
        <v>0</v>
      </c>
      <c r="G7" s="587">
        <f t="shared" si="0"/>
        <v>0</v>
      </c>
      <c r="H7" s="587">
        <f t="shared" si="0"/>
        <v>0</v>
      </c>
      <c r="I7" s="587">
        <f t="shared" si="0"/>
        <v>0</v>
      </c>
      <c r="J7" s="587">
        <f t="shared" si="0"/>
        <v>0</v>
      </c>
      <c r="K7" s="587">
        <f t="shared" si="0"/>
        <v>0</v>
      </c>
      <c r="L7" s="587">
        <f t="shared" si="0"/>
        <v>0</v>
      </c>
      <c r="M7" s="587">
        <f>SUM(M8:M16)</f>
        <v>0</v>
      </c>
      <c r="N7" s="587">
        <f>SUM(N8:N16)</f>
        <v>0</v>
      </c>
      <c r="O7" s="587">
        <f>SUM(O8:O16)</f>
        <v>0</v>
      </c>
      <c r="P7" s="587">
        <f t="shared" si="0"/>
        <v>0</v>
      </c>
      <c r="Q7" s="587">
        <f t="shared" si="0"/>
        <v>0</v>
      </c>
      <c r="R7" s="587">
        <f t="shared" si="0"/>
        <v>0</v>
      </c>
      <c r="S7" s="587">
        <f t="shared" si="0"/>
        <v>0</v>
      </c>
      <c r="T7" s="168" t="str">
        <f>IF(AND(H7&lt;=C7,I7&lt;=C7,J7&lt;=C7),"Đúng","Sai")</f>
        <v>Đúng</v>
      </c>
      <c r="U7" s="168" t="str">
        <f>IF(C7=K7+L7+M7,"Đúng","Sai")</f>
        <v>Đúng</v>
      </c>
      <c r="V7" s="168" t="str">
        <f>IF(M7=N7+O7+P7,"Đúng","Sai")</f>
        <v>Đúng</v>
      </c>
    </row>
    <row r="8" spans="1:26" s="64" customFormat="1" ht="18.95" customHeight="1">
      <c r="A8" s="157"/>
      <c r="B8" s="227" t="s">
        <v>148</v>
      </c>
      <c r="C8" s="737">
        <f>SUM(D8:G8)</f>
        <v>0</v>
      </c>
      <c r="D8" s="592"/>
      <c r="E8" s="623"/>
      <c r="F8" s="623"/>
      <c r="G8" s="623"/>
      <c r="H8" s="85"/>
      <c r="I8" s="85"/>
      <c r="J8" s="85"/>
      <c r="K8" s="85"/>
      <c r="L8" s="85"/>
      <c r="M8" s="85"/>
      <c r="N8" s="85"/>
      <c r="O8" s="85"/>
      <c r="P8" s="85"/>
      <c r="Q8" s="85"/>
      <c r="R8" s="85"/>
      <c r="S8" s="85"/>
      <c r="T8" s="168" t="str">
        <f t="shared" ref="T8:T21" si="1">IF(AND(H8&lt;=C8,I8&lt;=C8,J8&lt;=C8),"Đúng","Sai")</f>
        <v>Đúng</v>
      </c>
      <c r="U8" s="168" t="str">
        <f t="shared" ref="U8:U21" si="2">IF(C8=K8+L8+M8,"Đúng","Sai")</f>
        <v>Đúng</v>
      </c>
      <c r="V8" s="168" t="str">
        <f t="shared" ref="V8:V21" si="3">IF(M8=N8+O8+P8,"Đúng","Sai")</f>
        <v>Đúng</v>
      </c>
    </row>
    <row r="9" spans="1:26" s="64" customFormat="1" ht="18.95" customHeight="1">
      <c r="A9" s="158"/>
      <c r="B9" s="228" t="s">
        <v>149</v>
      </c>
      <c r="C9" s="737">
        <f>SUM(D9:G9)</f>
        <v>0</v>
      </c>
      <c r="D9" s="80"/>
      <c r="E9" s="623"/>
      <c r="F9" s="623"/>
      <c r="G9" s="623"/>
      <c r="H9" s="85"/>
      <c r="I9" s="85"/>
      <c r="J9" s="85"/>
      <c r="K9" s="85"/>
      <c r="L9" s="85"/>
      <c r="M9" s="85"/>
      <c r="N9" s="85"/>
      <c r="O9" s="85"/>
      <c r="P9" s="85"/>
      <c r="Q9" s="85"/>
      <c r="R9" s="85"/>
      <c r="S9" s="85"/>
      <c r="T9" s="168" t="str">
        <f t="shared" si="1"/>
        <v>Đúng</v>
      </c>
      <c r="U9" s="168" t="str">
        <f t="shared" si="2"/>
        <v>Đúng</v>
      </c>
      <c r="V9" s="168" t="str">
        <f t="shared" si="3"/>
        <v>Đúng</v>
      </c>
    </row>
    <row r="10" spans="1:26" s="64" customFormat="1" ht="18.95" customHeight="1">
      <c r="A10" s="158"/>
      <c r="B10" s="229" t="s">
        <v>150</v>
      </c>
      <c r="C10" s="737">
        <f t="shared" ref="C10:C16" si="4">SUM(D10:G10)</f>
        <v>0</v>
      </c>
      <c r="D10" s="80"/>
      <c r="E10" s="623"/>
      <c r="F10" s="623"/>
      <c r="G10" s="623"/>
      <c r="H10" s="85"/>
      <c r="I10" s="85"/>
      <c r="J10" s="85"/>
      <c r="K10" s="85"/>
      <c r="L10" s="85"/>
      <c r="M10" s="85"/>
      <c r="N10" s="85"/>
      <c r="O10" s="85"/>
      <c r="P10" s="85"/>
      <c r="Q10" s="85"/>
      <c r="R10" s="85"/>
      <c r="S10" s="85"/>
      <c r="T10" s="168" t="str">
        <f t="shared" si="1"/>
        <v>Đúng</v>
      </c>
      <c r="U10" s="168" t="str">
        <f t="shared" si="2"/>
        <v>Đúng</v>
      </c>
      <c r="V10" s="168" t="str">
        <f t="shared" si="3"/>
        <v>Đúng</v>
      </c>
    </row>
    <row r="11" spans="1:26" s="64" customFormat="1" ht="18.95" customHeight="1">
      <c r="A11" s="158"/>
      <c r="B11" s="229" t="s">
        <v>134</v>
      </c>
      <c r="C11" s="737">
        <f t="shared" si="4"/>
        <v>0</v>
      </c>
      <c r="D11" s="80"/>
      <c r="E11" s="85"/>
      <c r="F11" s="623"/>
      <c r="G11" s="623"/>
      <c r="H11" s="85"/>
      <c r="I11" s="85"/>
      <c r="J11" s="85"/>
      <c r="K11" s="85"/>
      <c r="L11" s="85"/>
      <c r="M11" s="85"/>
      <c r="N11" s="85"/>
      <c r="O11" s="85"/>
      <c r="P11" s="85"/>
      <c r="Q11" s="85"/>
      <c r="R11" s="85"/>
      <c r="S11" s="85"/>
      <c r="T11" s="168" t="str">
        <f t="shared" si="1"/>
        <v>Đúng</v>
      </c>
      <c r="U11" s="168" t="str">
        <f t="shared" si="2"/>
        <v>Đúng</v>
      </c>
      <c r="V11" s="168" t="str">
        <f t="shared" si="3"/>
        <v>Đúng</v>
      </c>
    </row>
    <row r="12" spans="1:26" s="64" customFormat="1" ht="18.95" customHeight="1">
      <c r="A12" s="158"/>
      <c r="B12" s="229" t="s">
        <v>151</v>
      </c>
      <c r="C12" s="737">
        <f t="shared" si="4"/>
        <v>0</v>
      </c>
      <c r="D12" s="80"/>
      <c r="E12" s="85"/>
      <c r="F12" s="623"/>
      <c r="G12" s="623"/>
      <c r="H12" s="85"/>
      <c r="I12" s="85"/>
      <c r="J12" s="85"/>
      <c r="K12" s="85"/>
      <c r="L12" s="85"/>
      <c r="M12" s="85"/>
      <c r="N12" s="85"/>
      <c r="O12" s="85"/>
      <c r="P12" s="85"/>
      <c r="Q12" s="85"/>
      <c r="R12" s="85"/>
      <c r="S12" s="85"/>
      <c r="T12" s="168" t="str">
        <f t="shared" si="1"/>
        <v>Đúng</v>
      </c>
      <c r="U12" s="168" t="str">
        <f t="shared" si="2"/>
        <v>Đúng</v>
      </c>
      <c r="V12" s="168" t="str">
        <f t="shared" si="3"/>
        <v>Đúng</v>
      </c>
    </row>
    <row r="13" spans="1:26" s="64" customFormat="1" ht="18.95" customHeight="1">
      <c r="A13" s="158"/>
      <c r="B13" s="229" t="s">
        <v>152</v>
      </c>
      <c r="C13" s="737">
        <f t="shared" si="4"/>
        <v>0</v>
      </c>
      <c r="D13" s="80"/>
      <c r="E13" s="85"/>
      <c r="F13" s="623"/>
      <c r="G13" s="623"/>
      <c r="H13" s="85"/>
      <c r="I13" s="85"/>
      <c r="J13" s="85"/>
      <c r="K13" s="85"/>
      <c r="L13" s="85"/>
      <c r="M13" s="85"/>
      <c r="N13" s="85"/>
      <c r="O13" s="85"/>
      <c r="P13" s="85"/>
      <c r="Q13" s="85"/>
      <c r="R13" s="85"/>
      <c r="S13" s="85"/>
      <c r="T13" s="168" t="str">
        <f t="shared" si="1"/>
        <v>Đúng</v>
      </c>
      <c r="U13" s="168" t="str">
        <f t="shared" si="2"/>
        <v>Đúng</v>
      </c>
      <c r="V13" s="168" t="str">
        <f t="shared" si="3"/>
        <v>Đúng</v>
      </c>
    </row>
    <row r="14" spans="1:26" s="64" customFormat="1" ht="18.95" customHeight="1">
      <c r="A14" s="158"/>
      <c r="B14" s="229" t="s">
        <v>153</v>
      </c>
      <c r="C14" s="737">
        <f t="shared" si="4"/>
        <v>0</v>
      </c>
      <c r="D14" s="80"/>
      <c r="E14" s="85"/>
      <c r="F14" s="85"/>
      <c r="G14" s="85"/>
      <c r="H14" s="85"/>
      <c r="I14" s="85"/>
      <c r="J14" s="85"/>
      <c r="K14" s="85"/>
      <c r="L14" s="85"/>
      <c r="M14" s="85"/>
      <c r="N14" s="85"/>
      <c r="O14" s="85"/>
      <c r="P14" s="85"/>
      <c r="Q14" s="85"/>
      <c r="R14" s="85"/>
      <c r="S14" s="85"/>
      <c r="T14" s="168" t="str">
        <f t="shared" si="1"/>
        <v>Đúng</v>
      </c>
      <c r="U14" s="168" t="str">
        <f t="shared" si="2"/>
        <v>Đúng</v>
      </c>
      <c r="V14" s="168" t="str">
        <f t="shared" si="3"/>
        <v>Đúng</v>
      </c>
    </row>
    <row r="15" spans="1:26" s="64" customFormat="1" ht="18.95" customHeight="1">
      <c r="A15" s="158"/>
      <c r="B15" s="229" t="s">
        <v>464</v>
      </c>
      <c r="C15" s="737">
        <f t="shared" si="4"/>
        <v>0</v>
      </c>
      <c r="D15" s="80"/>
      <c r="E15" s="85"/>
      <c r="F15" s="85"/>
      <c r="G15" s="85"/>
      <c r="H15" s="85"/>
      <c r="I15" s="85"/>
      <c r="J15" s="85"/>
      <c r="K15" s="85"/>
      <c r="L15" s="85"/>
      <c r="M15" s="85"/>
      <c r="N15" s="85"/>
      <c r="O15" s="85"/>
      <c r="P15" s="85"/>
      <c r="Q15" s="85"/>
      <c r="R15" s="85"/>
      <c r="S15" s="85"/>
      <c r="T15" s="168" t="str">
        <f t="shared" si="1"/>
        <v>Đúng</v>
      </c>
      <c r="U15" s="168" t="str">
        <f t="shared" si="2"/>
        <v>Đúng</v>
      </c>
      <c r="V15" s="168" t="str">
        <f t="shared" si="3"/>
        <v>Đúng</v>
      </c>
    </row>
    <row r="16" spans="1:26" s="64" customFormat="1" ht="18.95" customHeight="1">
      <c r="A16" s="158"/>
      <c r="B16" s="230" t="s">
        <v>13</v>
      </c>
      <c r="C16" s="738">
        <f t="shared" si="4"/>
        <v>0</v>
      </c>
      <c r="D16" s="86"/>
      <c r="E16" s="629"/>
      <c r="F16" s="629"/>
      <c r="G16" s="629"/>
      <c r="H16" s="629"/>
      <c r="I16" s="629"/>
      <c r="J16" s="629"/>
      <c r="K16" s="629"/>
      <c r="L16" s="629"/>
      <c r="M16" s="629"/>
      <c r="N16" s="629"/>
      <c r="O16" s="629"/>
      <c r="P16" s="629"/>
      <c r="Q16" s="629"/>
      <c r="R16" s="629"/>
      <c r="S16" s="629"/>
      <c r="T16" s="168" t="str">
        <f t="shared" si="1"/>
        <v>Đúng</v>
      </c>
      <c r="U16" s="168" t="str">
        <f t="shared" si="2"/>
        <v>Đúng</v>
      </c>
      <c r="V16" s="168" t="str">
        <f t="shared" si="3"/>
        <v>Đúng</v>
      </c>
    </row>
    <row r="17" spans="1:22" s="64" customFormat="1" ht="19.5" customHeight="1">
      <c r="A17" s="231" t="s">
        <v>27</v>
      </c>
      <c r="B17" s="232" t="s">
        <v>412</v>
      </c>
      <c r="C17" s="587">
        <f t="shared" ref="C17:S17" si="5">SUM(C18:C21)</f>
        <v>0</v>
      </c>
      <c r="D17" s="602">
        <f t="shared" si="5"/>
        <v>0</v>
      </c>
      <c r="E17" s="602">
        <f t="shared" si="5"/>
        <v>0</v>
      </c>
      <c r="F17" s="602">
        <f t="shared" si="5"/>
        <v>0</v>
      </c>
      <c r="G17" s="602">
        <f t="shared" si="5"/>
        <v>0</v>
      </c>
      <c r="H17" s="602">
        <f t="shared" si="5"/>
        <v>0</v>
      </c>
      <c r="I17" s="602">
        <f t="shared" si="5"/>
        <v>0</v>
      </c>
      <c r="J17" s="602">
        <f t="shared" si="5"/>
        <v>0</v>
      </c>
      <c r="K17" s="602">
        <f t="shared" si="5"/>
        <v>0</v>
      </c>
      <c r="L17" s="587">
        <f t="shared" si="5"/>
        <v>0</v>
      </c>
      <c r="M17" s="587">
        <f t="shared" si="5"/>
        <v>0</v>
      </c>
      <c r="N17" s="602">
        <f t="shared" si="5"/>
        <v>0</v>
      </c>
      <c r="O17" s="602">
        <f t="shared" si="5"/>
        <v>0</v>
      </c>
      <c r="P17" s="602">
        <f t="shared" si="5"/>
        <v>0</v>
      </c>
      <c r="Q17" s="602">
        <f t="shared" si="5"/>
        <v>0</v>
      </c>
      <c r="R17" s="602">
        <f t="shared" si="5"/>
        <v>0</v>
      </c>
      <c r="S17" s="602">
        <f t="shared" si="5"/>
        <v>0</v>
      </c>
      <c r="T17" s="168" t="str">
        <f t="shared" si="1"/>
        <v>Đúng</v>
      </c>
      <c r="U17" s="168" t="str">
        <f t="shared" si="2"/>
        <v>Đúng</v>
      </c>
      <c r="V17" s="168" t="str">
        <f t="shared" si="3"/>
        <v>Đúng</v>
      </c>
    </row>
    <row r="18" spans="1:22" s="64" customFormat="1" ht="18.95" customHeight="1">
      <c r="A18" s="233"/>
      <c r="B18" s="234" t="s">
        <v>144</v>
      </c>
      <c r="C18" s="739">
        <f>SUM(D18:G18)</f>
        <v>0</v>
      </c>
      <c r="D18" s="740"/>
      <c r="E18" s="741"/>
      <c r="F18" s="741"/>
      <c r="G18" s="741"/>
      <c r="H18" s="741"/>
      <c r="I18" s="741"/>
      <c r="J18" s="741"/>
      <c r="K18" s="741"/>
      <c r="L18" s="742"/>
      <c r="M18" s="742"/>
      <c r="N18" s="741"/>
      <c r="O18" s="741"/>
      <c r="P18" s="741"/>
      <c r="Q18" s="741"/>
      <c r="R18" s="741"/>
      <c r="S18" s="741"/>
      <c r="T18" s="168" t="str">
        <f t="shared" si="1"/>
        <v>Đúng</v>
      </c>
      <c r="U18" s="168" t="str">
        <f t="shared" si="2"/>
        <v>Đúng</v>
      </c>
      <c r="V18" s="168" t="str">
        <f t="shared" si="3"/>
        <v>Đúng</v>
      </c>
    </row>
    <row r="19" spans="1:22" s="64" customFormat="1" ht="18.95" customHeight="1">
      <c r="A19" s="158"/>
      <c r="B19" s="229" t="s">
        <v>24</v>
      </c>
      <c r="C19" s="737">
        <f>SUM(D19:G19)</f>
        <v>0</v>
      </c>
      <c r="D19" s="743"/>
      <c r="E19" s="85"/>
      <c r="F19" s="85"/>
      <c r="G19" s="85"/>
      <c r="H19" s="85"/>
      <c r="I19" s="85"/>
      <c r="J19" s="85"/>
      <c r="K19" s="85"/>
      <c r="L19" s="85"/>
      <c r="M19" s="85"/>
      <c r="N19" s="85"/>
      <c r="O19" s="85"/>
      <c r="P19" s="85"/>
      <c r="Q19" s="85"/>
      <c r="R19" s="85"/>
      <c r="S19" s="85"/>
      <c r="T19" s="168" t="str">
        <f t="shared" si="1"/>
        <v>Đúng</v>
      </c>
      <c r="U19" s="168" t="str">
        <f t="shared" si="2"/>
        <v>Đúng</v>
      </c>
      <c r="V19" s="168" t="str">
        <f t="shared" si="3"/>
        <v>Đúng</v>
      </c>
    </row>
    <row r="20" spans="1:22" s="64" customFormat="1" ht="18.95" customHeight="1">
      <c r="A20" s="158"/>
      <c r="B20" s="229" t="s">
        <v>25</v>
      </c>
      <c r="C20" s="737">
        <f>SUM(D20:G20)</f>
        <v>0</v>
      </c>
      <c r="D20" s="743"/>
      <c r="E20" s="85"/>
      <c r="F20" s="85"/>
      <c r="G20" s="85"/>
      <c r="H20" s="85"/>
      <c r="I20" s="85"/>
      <c r="J20" s="85"/>
      <c r="K20" s="85"/>
      <c r="L20" s="85"/>
      <c r="M20" s="85"/>
      <c r="N20" s="85"/>
      <c r="O20" s="85"/>
      <c r="P20" s="85"/>
      <c r="Q20" s="85"/>
      <c r="R20" s="85"/>
      <c r="S20" s="85"/>
      <c r="T20" s="168" t="str">
        <f t="shared" si="1"/>
        <v>Đúng</v>
      </c>
      <c r="U20" s="168" t="str">
        <f t="shared" si="2"/>
        <v>Đúng</v>
      </c>
      <c r="V20" s="168" t="str">
        <f t="shared" si="3"/>
        <v>Đúng</v>
      </c>
    </row>
    <row r="21" spans="1:22" s="64" customFormat="1" ht="18.95" customHeight="1">
      <c r="A21" s="159"/>
      <c r="B21" s="235" t="s">
        <v>26</v>
      </c>
      <c r="C21" s="744">
        <f>SUM(D21:G21)</f>
        <v>0</v>
      </c>
      <c r="D21" s="745"/>
      <c r="E21" s="746"/>
      <c r="F21" s="746"/>
      <c r="G21" s="746"/>
      <c r="H21" s="746"/>
      <c r="I21" s="746"/>
      <c r="J21" s="746"/>
      <c r="K21" s="746"/>
      <c r="L21" s="85"/>
      <c r="M21" s="629"/>
      <c r="N21" s="746"/>
      <c r="O21" s="746"/>
      <c r="P21" s="746"/>
      <c r="Q21" s="746"/>
      <c r="R21" s="746"/>
      <c r="S21" s="746"/>
      <c r="T21" s="168" t="str">
        <f t="shared" si="1"/>
        <v>Đúng</v>
      </c>
      <c r="U21" s="168" t="str">
        <f t="shared" si="2"/>
        <v>Đúng</v>
      </c>
      <c r="V21" s="168" t="str">
        <f t="shared" si="3"/>
        <v>Đúng</v>
      </c>
    </row>
    <row r="22" spans="1:22" s="64" customFormat="1" ht="20.100000000000001" customHeight="1">
      <c r="A22" s="161"/>
      <c r="B22" s="236" t="s">
        <v>154</v>
      </c>
      <c r="C22" s="744">
        <f>SUM(D22:G22)</f>
        <v>0</v>
      </c>
      <c r="D22" s="747"/>
      <c r="E22" s="747"/>
      <c r="F22" s="747"/>
      <c r="G22" s="747"/>
      <c r="H22" s="748"/>
      <c r="I22" s="748"/>
      <c r="J22" s="748"/>
      <c r="K22" s="748"/>
      <c r="L22" s="748"/>
      <c r="M22" s="748"/>
      <c r="N22" s="748"/>
      <c r="O22" s="748"/>
      <c r="P22" s="748"/>
      <c r="Q22" s="748"/>
      <c r="R22" s="748"/>
      <c r="S22" s="748"/>
      <c r="T22" s="455"/>
    </row>
    <row r="23" spans="1:22" s="67" customFormat="1" ht="21.75" customHeight="1">
      <c r="A23" s="65"/>
      <c r="B23" s="72"/>
      <c r="C23" s="1203"/>
      <c r="D23" s="1203"/>
      <c r="E23" s="1203"/>
      <c r="F23" s="1203"/>
      <c r="G23" s="1203"/>
      <c r="H23" s="1203"/>
      <c r="I23" s="1203"/>
      <c r="J23" s="1203"/>
      <c r="K23" s="456"/>
      <c r="L23" s="456"/>
      <c r="M23" s="456"/>
      <c r="N23" s="456"/>
      <c r="O23" s="456"/>
      <c r="P23" s="456"/>
      <c r="Q23" s="456"/>
      <c r="R23" s="456"/>
      <c r="S23" s="456"/>
      <c r="T23" s="456"/>
    </row>
    <row r="24" spans="1:22" s="67" customFormat="1" ht="20.100000000000001" customHeight="1">
      <c r="A24" s="65"/>
      <c r="C24" s="462" t="str">
        <f t="shared" ref="C24:S24" si="6">IF(C7=C17, "Đúng","Sai")</f>
        <v>Đúng</v>
      </c>
      <c r="D24" s="462" t="str">
        <f t="shared" si="6"/>
        <v>Đúng</v>
      </c>
      <c r="E24" s="462" t="str">
        <f t="shared" si="6"/>
        <v>Đúng</v>
      </c>
      <c r="F24" s="462" t="str">
        <f t="shared" si="6"/>
        <v>Đúng</v>
      </c>
      <c r="G24" s="462" t="str">
        <f t="shared" si="6"/>
        <v>Đúng</v>
      </c>
      <c r="H24" s="462" t="str">
        <f t="shared" si="6"/>
        <v>Đúng</v>
      </c>
      <c r="I24" s="462" t="str">
        <f t="shared" si="6"/>
        <v>Đúng</v>
      </c>
      <c r="J24" s="462" t="str">
        <f t="shared" si="6"/>
        <v>Đúng</v>
      </c>
      <c r="K24" s="462" t="str">
        <f t="shared" si="6"/>
        <v>Đúng</v>
      </c>
      <c r="L24" s="462" t="str">
        <f t="shared" si="6"/>
        <v>Đúng</v>
      </c>
      <c r="M24" s="462" t="str">
        <f t="shared" si="6"/>
        <v>Đúng</v>
      </c>
      <c r="N24" s="462" t="str">
        <f t="shared" si="6"/>
        <v>Đúng</v>
      </c>
      <c r="O24" s="462" t="str">
        <f t="shared" si="6"/>
        <v>Đúng</v>
      </c>
      <c r="P24" s="462" t="str">
        <f t="shared" si="6"/>
        <v>Đúng</v>
      </c>
      <c r="Q24" s="462" t="str">
        <f t="shared" si="6"/>
        <v>Đúng</v>
      </c>
      <c r="R24" s="462" t="str">
        <f t="shared" si="6"/>
        <v>Đúng</v>
      </c>
      <c r="S24" s="462" t="str">
        <f t="shared" si="6"/>
        <v>Đúng</v>
      </c>
      <c r="T24" s="73"/>
      <c r="U24" s="60"/>
      <c r="V24" s="60"/>
    </row>
    <row r="25" spans="1:22">
      <c r="C25" s="462" t="str">
        <f>IF(C22&lt;=C7,"Đúng","Sai")</f>
        <v>Đúng</v>
      </c>
      <c r="D25" s="462" t="str">
        <f t="shared" ref="D25:G25" si="7">IF(D22&lt;=D7,"Đúng","Sai")</f>
        <v>Đúng</v>
      </c>
      <c r="E25" s="462" t="str">
        <f t="shared" si="7"/>
        <v>Đúng</v>
      </c>
      <c r="F25" s="462" t="str">
        <f t="shared" si="7"/>
        <v>Đúng</v>
      </c>
      <c r="G25" s="462" t="str">
        <f t="shared" si="7"/>
        <v>Đúng</v>
      </c>
      <c r="H25" s="14"/>
      <c r="I25" s="14"/>
      <c r="J25" s="14"/>
      <c r="K25" s="14"/>
      <c r="L25" s="14"/>
      <c r="M25" s="14"/>
      <c r="N25" s="14"/>
      <c r="O25" s="14"/>
      <c r="P25" s="14"/>
      <c r="Q25" s="14"/>
      <c r="R25" s="14"/>
      <c r="S25" s="14"/>
      <c r="T25" s="14"/>
    </row>
    <row r="26" spans="1:22">
      <c r="C26" s="69"/>
      <c r="D26" s="14"/>
      <c r="E26" s="14"/>
      <c r="F26" s="14"/>
      <c r="G26" s="14"/>
      <c r="H26" s="14"/>
      <c r="I26" s="14"/>
      <c r="J26" s="14"/>
      <c r="K26" s="116"/>
      <c r="L26" s="14"/>
      <c r="M26" s="14"/>
      <c r="N26" s="14"/>
      <c r="O26" s="14"/>
      <c r="P26" s="14"/>
      <c r="Q26" s="14"/>
      <c r="R26" s="14"/>
      <c r="S26" s="14"/>
      <c r="T26" s="14"/>
    </row>
    <row r="27" spans="1:22">
      <c r="C27" s="69"/>
      <c r="D27" s="14"/>
      <c r="E27" s="14"/>
      <c r="F27" s="14"/>
      <c r="G27" s="14"/>
      <c r="H27" s="14"/>
      <c r="I27" s="14"/>
      <c r="J27" s="14"/>
      <c r="K27" s="116"/>
      <c r="L27" s="14"/>
      <c r="M27" s="14"/>
      <c r="N27" s="14"/>
      <c r="O27" s="14"/>
      <c r="P27" s="14"/>
      <c r="Q27" s="14"/>
      <c r="R27" s="14"/>
      <c r="S27" s="14"/>
      <c r="T27" s="14"/>
    </row>
    <row r="28" spans="1:22">
      <c r="C28" s="69"/>
      <c r="D28" s="14"/>
      <c r="E28" s="14"/>
      <c r="F28" s="14"/>
      <c r="G28" s="14"/>
      <c r="H28" s="14"/>
      <c r="I28" s="14"/>
      <c r="J28" s="14"/>
      <c r="K28" s="116"/>
      <c r="L28" s="14"/>
      <c r="M28" s="14"/>
      <c r="N28" s="14"/>
      <c r="O28" s="14"/>
      <c r="P28" s="14"/>
      <c r="Q28" s="14"/>
      <c r="R28" s="14"/>
      <c r="S28" s="14"/>
      <c r="T28" s="14"/>
    </row>
  </sheetData>
  <sheetProtection sheet="1" formatCells="0" formatColumns="0" formatRows="0"/>
  <mergeCells count="22">
    <mergeCell ref="C23:J23"/>
    <mergeCell ref="D4:D5"/>
    <mergeCell ref="E4:E5"/>
    <mergeCell ref="F4:F5"/>
    <mergeCell ref="G4:G5"/>
    <mergeCell ref="H4:H5"/>
    <mergeCell ref="I4:I5"/>
    <mergeCell ref="J4:J5"/>
    <mergeCell ref="A1:P1"/>
    <mergeCell ref="Q1:S1"/>
    <mergeCell ref="A2:E2"/>
    <mergeCell ref="A3:A5"/>
    <mergeCell ref="B3:B5"/>
    <mergeCell ref="C3:C5"/>
    <mergeCell ref="D3:G3"/>
    <mergeCell ref="H3:J3"/>
    <mergeCell ref="K3:S3"/>
    <mergeCell ref="K4:K5"/>
    <mergeCell ref="M4:M5"/>
    <mergeCell ref="N4:P4"/>
    <mergeCell ref="Q4:S4"/>
    <mergeCell ref="L4:L5"/>
  </mergeCells>
  <conditionalFormatting sqref="A24:XFD24 T1:T1048576 U7:V21 C25:G25">
    <cfRule type="cellIs" dxfId="6" priority="3" operator="equal">
      <formula>"Đúng"</formula>
    </cfRule>
  </conditionalFormatting>
  <pageMargins left="0.51181102362204722" right="0.23622047244094491" top="0.36" bottom="0.23622047244094491" header="0" footer="0"/>
  <pageSetup paperSize="9" scale="98" orientation="landscape" r:id="rId1"/>
  <headerFooter alignWithMargins="0"/>
</worksheet>
</file>

<file path=xl/worksheets/sheet24.xml><?xml version="1.0" encoding="utf-8"?>
<worksheet xmlns="http://schemas.openxmlformats.org/spreadsheetml/2006/main" xmlns:r="http://schemas.openxmlformats.org/officeDocument/2006/relationships">
  <sheetPr codeName="Sheet26">
    <tabColor rgb="FFC00000"/>
    <pageSetUpPr fitToPage="1"/>
  </sheetPr>
  <dimension ref="A1:AJ25"/>
  <sheetViews>
    <sheetView zoomScale="85" zoomScaleNormal="85" workbookViewId="0">
      <selection sqref="A1:AF20"/>
    </sheetView>
  </sheetViews>
  <sheetFormatPr defaultColWidth="5.5703125" defaultRowHeight="15.75"/>
  <cols>
    <col min="1" max="1" width="4.140625" style="24" customWidth="1"/>
    <col min="2" max="2" width="26.28515625" style="2" customWidth="1"/>
    <col min="3" max="3" width="4.140625" style="21" customWidth="1"/>
    <col min="4" max="4" width="3.5703125" style="2" customWidth="1"/>
    <col min="5" max="5" width="4" style="2" customWidth="1"/>
    <col min="6" max="6" width="3.7109375" style="2" customWidth="1"/>
    <col min="7" max="7" width="3.5703125" style="2" customWidth="1"/>
    <col min="8" max="8" width="3.7109375" style="2" customWidth="1"/>
    <col min="9" max="9" width="4.28515625" style="2" customWidth="1"/>
    <col min="10" max="10" width="3.85546875" style="2" customWidth="1"/>
    <col min="11" max="11" width="4.140625" style="2" customWidth="1"/>
    <col min="12" max="12" width="4.28515625" style="2" customWidth="1"/>
    <col min="13" max="13" width="4.5703125" style="2" customWidth="1"/>
    <col min="14" max="16" width="4.7109375" style="2" customWidth="1"/>
    <col min="17" max="17" width="4.85546875" style="2" customWidth="1"/>
    <col min="18" max="18" width="5.140625" style="2" customWidth="1"/>
    <col min="19" max="19" width="6" style="2" customWidth="1"/>
    <col min="20" max="21" width="4.42578125" style="2" customWidth="1"/>
    <col min="22" max="24" width="5" style="2" customWidth="1"/>
    <col min="25" max="25" width="5.85546875" style="2" customWidth="1"/>
    <col min="26" max="26" width="6.140625" style="2" customWidth="1"/>
    <col min="27" max="27" width="5" style="2" customWidth="1"/>
    <col min="28" max="28" width="3.85546875" style="2" customWidth="1"/>
    <col min="29" max="30" width="4" style="2" customWidth="1"/>
    <col min="31" max="31" width="3.85546875" style="2" customWidth="1"/>
    <col min="32" max="32" width="4" style="2" customWidth="1"/>
    <col min="33" max="35" width="5.5703125" style="2"/>
    <col min="36" max="36" width="7" style="2" customWidth="1"/>
    <col min="37" max="257" width="5.5703125" style="2"/>
    <col min="258" max="258" width="4.140625" style="2" customWidth="1"/>
    <col min="259" max="259" width="26.28515625" style="2" customWidth="1"/>
    <col min="260" max="260" width="4.140625" style="2" customWidth="1"/>
    <col min="261" max="261" width="3.5703125" style="2" customWidth="1"/>
    <col min="262" max="262" width="4" style="2" customWidth="1"/>
    <col min="263" max="263" width="3.7109375" style="2" customWidth="1"/>
    <col min="264" max="264" width="3.5703125" style="2" customWidth="1"/>
    <col min="265" max="265" width="3.85546875" style="2" customWidth="1"/>
    <col min="266" max="266" width="3.5703125" style="2" customWidth="1"/>
    <col min="267" max="267" width="3.7109375" style="2" customWidth="1"/>
    <col min="268" max="268" width="3.28515625" style="2" customWidth="1"/>
    <col min="269" max="269" width="4.7109375" style="2" customWidth="1"/>
    <col min="270" max="270" width="3.42578125" style="2" customWidth="1"/>
    <col min="271" max="271" width="3.140625" style="2" customWidth="1"/>
    <col min="272" max="272" width="3.42578125" style="2" customWidth="1"/>
    <col min="273" max="274" width="3.7109375" style="2" customWidth="1"/>
    <col min="275" max="276" width="3.5703125" style="2" customWidth="1"/>
    <col min="277" max="277" width="4.140625" style="2" customWidth="1"/>
    <col min="278" max="278" width="3.7109375" style="2" customWidth="1"/>
    <col min="279" max="279" width="3.85546875" style="2" customWidth="1"/>
    <col min="280" max="280" width="3.5703125" style="2" customWidth="1"/>
    <col min="281" max="281" width="4" style="2" customWidth="1"/>
    <col min="282" max="282" width="3" style="2" customWidth="1"/>
    <col min="283" max="284" width="3.42578125" style="2" customWidth="1"/>
    <col min="285" max="285" width="3.7109375" style="2" customWidth="1"/>
    <col min="286" max="286" width="3" style="2" customWidth="1"/>
    <col min="287" max="287" width="3.85546875" style="2" customWidth="1"/>
    <col min="288" max="288" width="4" style="2" customWidth="1"/>
    <col min="289" max="289" width="3.85546875" style="2" customWidth="1"/>
    <col min="290" max="290" width="4" style="2" customWidth="1"/>
    <col min="291" max="513" width="5.5703125" style="2"/>
    <col min="514" max="514" width="4.140625" style="2" customWidth="1"/>
    <col min="515" max="515" width="26.28515625" style="2" customWidth="1"/>
    <col min="516" max="516" width="4.140625" style="2" customWidth="1"/>
    <col min="517" max="517" width="3.5703125" style="2" customWidth="1"/>
    <col min="518" max="518" width="4" style="2" customWidth="1"/>
    <col min="519" max="519" width="3.7109375" style="2" customWidth="1"/>
    <col min="520" max="520" width="3.5703125" style="2" customWidth="1"/>
    <col min="521" max="521" width="3.85546875" style="2" customWidth="1"/>
    <col min="522" max="522" width="3.5703125" style="2" customWidth="1"/>
    <col min="523" max="523" width="3.7109375" style="2" customWidth="1"/>
    <col min="524" max="524" width="3.28515625" style="2" customWidth="1"/>
    <col min="525" max="525" width="4.7109375" style="2" customWidth="1"/>
    <col min="526" max="526" width="3.42578125" style="2" customWidth="1"/>
    <col min="527" max="527" width="3.140625" style="2" customWidth="1"/>
    <col min="528" max="528" width="3.42578125" style="2" customWidth="1"/>
    <col min="529" max="530" width="3.7109375" style="2" customWidth="1"/>
    <col min="531" max="532" width="3.5703125" style="2" customWidth="1"/>
    <col min="533" max="533" width="4.140625" style="2" customWidth="1"/>
    <col min="534" max="534" width="3.7109375" style="2" customWidth="1"/>
    <col min="535" max="535" width="3.85546875" style="2" customWidth="1"/>
    <col min="536" max="536" width="3.5703125" style="2" customWidth="1"/>
    <col min="537" max="537" width="4" style="2" customWidth="1"/>
    <col min="538" max="538" width="3" style="2" customWidth="1"/>
    <col min="539" max="540" width="3.42578125" style="2" customWidth="1"/>
    <col min="541" max="541" width="3.7109375" style="2" customWidth="1"/>
    <col min="542" max="542" width="3" style="2" customWidth="1"/>
    <col min="543" max="543" width="3.85546875" style="2" customWidth="1"/>
    <col min="544" max="544" width="4" style="2" customWidth="1"/>
    <col min="545" max="545" width="3.85546875" style="2" customWidth="1"/>
    <col min="546" max="546" width="4" style="2" customWidth="1"/>
    <col min="547" max="769" width="5.5703125" style="2"/>
    <col min="770" max="770" width="4.140625" style="2" customWidth="1"/>
    <col min="771" max="771" width="26.28515625" style="2" customWidth="1"/>
    <col min="772" max="772" width="4.140625" style="2" customWidth="1"/>
    <col min="773" max="773" width="3.5703125" style="2" customWidth="1"/>
    <col min="774" max="774" width="4" style="2" customWidth="1"/>
    <col min="775" max="775" width="3.7109375" style="2" customWidth="1"/>
    <col min="776" max="776" width="3.5703125" style="2" customWidth="1"/>
    <col min="777" max="777" width="3.85546875" style="2" customWidth="1"/>
    <col min="778" max="778" width="3.5703125" style="2" customWidth="1"/>
    <col min="779" max="779" width="3.7109375" style="2" customWidth="1"/>
    <col min="780" max="780" width="3.28515625" style="2" customWidth="1"/>
    <col min="781" max="781" width="4.7109375" style="2" customWidth="1"/>
    <col min="782" max="782" width="3.42578125" style="2" customWidth="1"/>
    <col min="783" max="783" width="3.140625" style="2" customWidth="1"/>
    <col min="784" max="784" width="3.42578125" style="2" customWidth="1"/>
    <col min="785" max="786" width="3.7109375" style="2" customWidth="1"/>
    <col min="787" max="788" width="3.5703125" style="2" customWidth="1"/>
    <col min="789" max="789" width="4.140625" style="2" customWidth="1"/>
    <col min="790" max="790" width="3.7109375" style="2" customWidth="1"/>
    <col min="791" max="791" width="3.85546875" style="2" customWidth="1"/>
    <col min="792" max="792" width="3.5703125" style="2" customWidth="1"/>
    <col min="793" max="793" width="4" style="2" customWidth="1"/>
    <col min="794" max="794" width="3" style="2" customWidth="1"/>
    <col min="795" max="796" width="3.42578125" style="2" customWidth="1"/>
    <col min="797" max="797" width="3.7109375" style="2" customWidth="1"/>
    <col min="798" max="798" width="3" style="2" customWidth="1"/>
    <col min="799" max="799" width="3.85546875" style="2" customWidth="1"/>
    <col min="800" max="800" width="4" style="2" customWidth="1"/>
    <col min="801" max="801" width="3.85546875" style="2" customWidth="1"/>
    <col min="802" max="802" width="4" style="2" customWidth="1"/>
    <col min="803" max="1025" width="5.5703125" style="2"/>
    <col min="1026" max="1026" width="4.140625" style="2" customWidth="1"/>
    <col min="1027" max="1027" width="26.28515625" style="2" customWidth="1"/>
    <col min="1028" max="1028" width="4.140625" style="2" customWidth="1"/>
    <col min="1029" max="1029" width="3.5703125" style="2" customWidth="1"/>
    <col min="1030" max="1030" width="4" style="2" customWidth="1"/>
    <col min="1031" max="1031" width="3.7109375" style="2" customWidth="1"/>
    <col min="1032" max="1032" width="3.5703125" style="2" customWidth="1"/>
    <col min="1033" max="1033" width="3.85546875" style="2" customWidth="1"/>
    <col min="1034" max="1034" width="3.5703125" style="2" customWidth="1"/>
    <col min="1035" max="1035" width="3.7109375" style="2" customWidth="1"/>
    <col min="1036" max="1036" width="3.28515625" style="2" customWidth="1"/>
    <col min="1037" max="1037" width="4.7109375" style="2" customWidth="1"/>
    <col min="1038" max="1038" width="3.42578125" style="2" customWidth="1"/>
    <col min="1039" max="1039" width="3.140625" style="2" customWidth="1"/>
    <col min="1040" max="1040" width="3.42578125" style="2" customWidth="1"/>
    <col min="1041" max="1042" width="3.7109375" style="2" customWidth="1"/>
    <col min="1043" max="1044" width="3.5703125" style="2" customWidth="1"/>
    <col min="1045" max="1045" width="4.140625" style="2" customWidth="1"/>
    <col min="1046" max="1046" width="3.7109375" style="2" customWidth="1"/>
    <col min="1047" max="1047" width="3.85546875" style="2" customWidth="1"/>
    <col min="1048" max="1048" width="3.5703125" style="2" customWidth="1"/>
    <col min="1049" max="1049" width="4" style="2" customWidth="1"/>
    <col min="1050" max="1050" width="3" style="2" customWidth="1"/>
    <col min="1051" max="1052" width="3.42578125" style="2" customWidth="1"/>
    <col min="1053" max="1053" width="3.7109375" style="2" customWidth="1"/>
    <col min="1054" max="1054" width="3" style="2" customWidth="1"/>
    <col min="1055" max="1055" width="3.85546875" style="2" customWidth="1"/>
    <col min="1056" max="1056" width="4" style="2" customWidth="1"/>
    <col min="1057" max="1057" width="3.85546875" style="2" customWidth="1"/>
    <col min="1058" max="1058" width="4" style="2" customWidth="1"/>
    <col min="1059" max="1281" width="5.5703125" style="2"/>
    <col min="1282" max="1282" width="4.140625" style="2" customWidth="1"/>
    <col min="1283" max="1283" width="26.28515625" style="2" customWidth="1"/>
    <col min="1284" max="1284" width="4.140625" style="2" customWidth="1"/>
    <col min="1285" max="1285" width="3.5703125" style="2" customWidth="1"/>
    <col min="1286" max="1286" width="4" style="2" customWidth="1"/>
    <col min="1287" max="1287" width="3.7109375" style="2" customWidth="1"/>
    <col min="1288" max="1288" width="3.5703125" style="2" customWidth="1"/>
    <col min="1289" max="1289" width="3.85546875" style="2" customWidth="1"/>
    <col min="1290" max="1290" width="3.5703125" style="2" customWidth="1"/>
    <col min="1291" max="1291" width="3.7109375" style="2" customWidth="1"/>
    <col min="1292" max="1292" width="3.28515625" style="2" customWidth="1"/>
    <col min="1293" max="1293" width="4.7109375" style="2" customWidth="1"/>
    <col min="1294" max="1294" width="3.42578125" style="2" customWidth="1"/>
    <col min="1295" max="1295" width="3.140625" style="2" customWidth="1"/>
    <col min="1296" max="1296" width="3.42578125" style="2" customWidth="1"/>
    <col min="1297" max="1298" width="3.7109375" style="2" customWidth="1"/>
    <col min="1299" max="1300" width="3.5703125" style="2" customWidth="1"/>
    <col min="1301" max="1301" width="4.140625" style="2" customWidth="1"/>
    <col min="1302" max="1302" width="3.7109375" style="2" customWidth="1"/>
    <col min="1303" max="1303" width="3.85546875" style="2" customWidth="1"/>
    <col min="1304" max="1304" width="3.5703125" style="2" customWidth="1"/>
    <col min="1305" max="1305" width="4" style="2" customWidth="1"/>
    <col min="1306" max="1306" width="3" style="2" customWidth="1"/>
    <col min="1307" max="1308" width="3.42578125" style="2" customWidth="1"/>
    <col min="1309" max="1309" width="3.7109375" style="2" customWidth="1"/>
    <col min="1310" max="1310" width="3" style="2" customWidth="1"/>
    <col min="1311" max="1311" width="3.85546875" style="2" customWidth="1"/>
    <col min="1312" max="1312" width="4" style="2" customWidth="1"/>
    <col min="1313" max="1313" width="3.85546875" style="2" customWidth="1"/>
    <col min="1314" max="1314" width="4" style="2" customWidth="1"/>
    <col min="1315" max="1537" width="5.5703125" style="2"/>
    <col min="1538" max="1538" width="4.140625" style="2" customWidth="1"/>
    <col min="1539" max="1539" width="26.28515625" style="2" customWidth="1"/>
    <col min="1540" max="1540" width="4.140625" style="2" customWidth="1"/>
    <col min="1541" max="1541" width="3.5703125" style="2" customWidth="1"/>
    <col min="1542" max="1542" width="4" style="2" customWidth="1"/>
    <col min="1543" max="1543" width="3.7109375" style="2" customWidth="1"/>
    <col min="1544" max="1544" width="3.5703125" style="2" customWidth="1"/>
    <col min="1545" max="1545" width="3.85546875" style="2" customWidth="1"/>
    <col min="1546" max="1546" width="3.5703125" style="2" customWidth="1"/>
    <col min="1547" max="1547" width="3.7109375" style="2" customWidth="1"/>
    <col min="1548" max="1548" width="3.28515625" style="2" customWidth="1"/>
    <col min="1549" max="1549" width="4.7109375" style="2" customWidth="1"/>
    <col min="1550" max="1550" width="3.42578125" style="2" customWidth="1"/>
    <col min="1551" max="1551" width="3.140625" style="2" customWidth="1"/>
    <col min="1552" max="1552" width="3.42578125" style="2" customWidth="1"/>
    <col min="1553" max="1554" width="3.7109375" style="2" customWidth="1"/>
    <col min="1555" max="1556" width="3.5703125" style="2" customWidth="1"/>
    <col min="1557" max="1557" width="4.140625" style="2" customWidth="1"/>
    <col min="1558" max="1558" width="3.7109375" style="2" customWidth="1"/>
    <col min="1559" max="1559" width="3.85546875" style="2" customWidth="1"/>
    <col min="1560" max="1560" width="3.5703125" style="2" customWidth="1"/>
    <col min="1561" max="1561" width="4" style="2" customWidth="1"/>
    <col min="1562" max="1562" width="3" style="2" customWidth="1"/>
    <col min="1563" max="1564" width="3.42578125" style="2" customWidth="1"/>
    <col min="1565" max="1565" width="3.7109375" style="2" customWidth="1"/>
    <col min="1566" max="1566" width="3" style="2" customWidth="1"/>
    <col min="1567" max="1567" width="3.85546875" style="2" customWidth="1"/>
    <col min="1568" max="1568" width="4" style="2" customWidth="1"/>
    <col min="1569" max="1569" width="3.85546875" style="2" customWidth="1"/>
    <col min="1570" max="1570" width="4" style="2" customWidth="1"/>
    <col min="1571" max="1793" width="5.5703125" style="2"/>
    <col min="1794" max="1794" width="4.140625" style="2" customWidth="1"/>
    <col min="1795" max="1795" width="26.28515625" style="2" customWidth="1"/>
    <col min="1796" max="1796" width="4.140625" style="2" customWidth="1"/>
    <col min="1797" max="1797" width="3.5703125" style="2" customWidth="1"/>
    <col min="1798" max="1798" width="4" style="2" customWidth="1"/>
    <col min="1799" max="1799" width="3.7109375" style="2" customWidth="1"/>
    <col min="1800" max="1800" width="3.5703125" style="2" customWidth="1"/>
    <col min="1801" max="1801" width="3.85546875" style="2" customWidth="1"/>
    <col min="1802" max="1802" width="3.5703125" style="2" customWidth="1"/>
    <col min="1803" max="1803" width="3.7109375" style="2" customWidth="1"/>
    <col min="1804" max="1804" width="3.28515625" style="2" customWidth="1"/>
    <col min="1805" max="1805" width="4.7109375" style="2" customWidth="1"/>
    <col min="1806" max="1806" width="3.42578125" style="2" customWidth="1"/>
    <col min="1807" max="1807" width="3.140625" style="2" customWidth="1"/>
    <col min="1808" max="1808" width="3.42578125" style="2" customWidth="1"/>
    <col min="1809" max="1810" width="3.7109375" style="2" customWidth="1"/>
    <col min="1811" max="1812" width="3.5703125" style="2" customWidth="1"/>
    <col min="1813" max="1813" width="4.140625" style="2" customWidth="1"/>
    <col min="1814" max="1814" width="3.7109375" style="2" customWidth="1"/>
    <col min="1815" max="1815" width="3.85546875" style="2" customWidth="1"/>
    <col min="1816" max="1816" width="3.5703125" style="2" customWidth="1"/>
    <col min="1817" max="1817" width="4" style="2" customWidth="1"/>
    <col min="1818" max="1818" width="3" style="2" customWidth="1"/>
    <col min="1819" max="1820" width="3.42578125" style="2" customWidth="1"/>
    <col min="1821" max="1821" width="3.7109375" style="2" customWidth="1"/>
    <col min="1822" max="1822" width="3" style="2" customWidth="1"/>
    <col min="1823" max="1823" width="3.85546875" style="2" customWidth="1"/>
    <col min="1824" max="1824" width="4" style="2" customWidth="1"/>
    <col min="1825" max="1825" width="3.85546875" style="2" customWidth="1"/>
    <col min="1826" max="1826" width="4" style="2" customWidth="1"/>
    <col min="1827" max="2049" width="5.5703125" style="2"/>
    <col min="2050" max="2050" width="4.140625" style="2" customWidth="1"/>
    <col min="2051" max="2051" width="26.28515625" style="2" customWidth="1"/>
    <col min="2052" max="2052" width="4.140625" style="2" customWidth="1"/>
    <col min="2053" max="2053" width="3.5703125" style="2" customWidth="1"/>
    <col min="2054" max="2054" width="4" style="2" customWidth="1"/>
    <col min="2055" max="2055" width="3.7109375" style="2" customWidth="1"/>
    <col min="2056" max="2056" width="3.5703125" style="2" customWidth="1"/>
    <col min="2057" max="2057" width="3.85546875" style="2" customWidth="1"/>
    <col min="2058" max="2058" width="3.5703125" style="2" customWidth="1"/>
    <col min="2059" max="2059" width="3.7109375" style="2" customWidth="1"/>
    <col min="2060" max="2060" width="3.28515625" style="2" customWidth="1"/>
    <col min="2061" max="2061" width="4.7109375" style="2" customWidth="1"/>
    <col min="2062" max="2062" width="3.42578125" style="2" customWidth="1"/>
    <col min="2063" max="2063" width="3.140625" style="2" customWidth="1"/>
    <col min="2064" max="2064" width="3.42578125" style="2" customWidth="1"/>
    <col min="2065" max="2066" width="3.7109375" style="2" customWidth="1"/>
    <col min="2067" max="2068" width="3.5703125" style="2" customWidth="1"/>
    <col min="2069" max="2069" width="4.140625" style="2" customWidth="1"/>
    <col min="2070" max="2070" width="3.7109375" style="2" customWidth="1"/>
    <col min="2071" max="2071" width="3.85546875" style="2" customWidth="1"/>
    <col min="2072" max="2072" width="3.5703125" style="2" customWidth="1"/>
    <col min="2073" max="2073" width="4" style="2" customWidth="1"/>
    <col min="2074" max="2074" width="3" style="2" customWidth="1"/>
    <col min="2075" max="2076" width="3.42578125" style="2" customWidth="1"/>
    <col min="2077" max="2077" width="3.7109375" style="2" customWidth="1"/>
    <col min="2078" max="2078" width="3" style="2" customWidth="1"/>
    <col min="2079" max="2079" width="3.85546875" style="2" customWidth="1"/>
    <col min="2080" max="2080" width="4" style="2" customWidth="1"/>
    <col min="2081" max="2081" width="3.85546875" style="2" customWidth="1"/>
    <col min="2082" max="2082" width="4" style="2" customWidth="1"/>
    <col min="2083" max="2305" width="5.5703125" style="2"/>
    <col min="2306" max="2306" width="4.140625" style="2" customWidth="1"/>
    <col min="2307" max="2307" width="26.28515625" style="2" customWidth="1"/>
    <col min="2308" max="2308" width="4.140625" style="2" customWidth="1"/>
    <col min="2309" max="2309" width="3.5703125" style="2" customWidth="1"/>
    <col min="2310" max="2310" width="4" style="2" customWidth="1"/>
    <col min="2311" max="2311" width="3.7109375" style="2" customWidth="1"/>
    <col min="2312" max="2312" width="3.5703125" style="2" customWidth="1"/>
    <col min="2313" max="2313" width="3.85546875" style="2" customWidth="1"/>
    <col min="2314" max="2314" width="3.5703125" style="2" customWidth="1"/>
    <col min="2315" max="2315" width="3.7109375" style="2" customWidth="1"/>
    <col min="2316" max="2316" width="3.28515625" style="2" customWidth="1"/>
    <col min="2317" max="2317" width="4.7109375" style="2" customWidth="1"/>
    <col min="2318" max="2318" width="3.42578125" style="2" customWidth="1"/>
    <col min="2319" max="2319" width="3.140625" style="2" customWidth="1"/>
    <col min="2320" max="2320" width="3.42578125" style="2" customWidth="1"/>
    <col min="2321" max="2322" width="3.7109375" style="2" customWidth="1"/>
    <col min="2323" max="2324" width="3.5703125" style="2" customWidth="1"/>
    <col min="2325" max="2325" width="4.140625" style="2" customWidth="1"/>
    <col min="2326" max="2326" width="3.7109375" style="2" customWidth="1"/>
    <col min="2327" max="2327" width="3.85546875" style="2" customWidth="1"/>
    <col min="2328" max="2328" width="3.5703125" style="2" customWidth="1"/>
    <col min="2329" max="2329" width="4" style="2" customWidth="1"/>
    <col min="2330" max="2330" width="3" style="2" customWidth="1"/>
    <col min="2331" max="2332" width="3.42578125" style="2" customWidth="1"/>
    <col min="2333" max="2333" width="3.7109375" style="2" customWidth="1"/>
    <col min="2334" max="2334" width="3" style="2" customWidth="1"/>
    <col min="2335" max="2335" width="3.85546875" style="2" customWidth="1"/>
    <col min="2336" max="2336" width="4" style="2" customWidth="1"/>
    <col min="2337" max="2337" width="3.85546875" style="2" customWidth="1"/>
    <col min="2338" max="2338" width="4" style="2" customWidth="1"/>
    <col min="2339" max="2561" width="5.5703125" style="2"/>
    <col min="2562" max="2562" width="4.140625" style="2" customWidth="1"/>
    <col min="2563" max="2563" width="26.28515625" style="2" customWidth="1"/>
    <col min="2564" max="2564" width="4.140625" style="2" customWidth="1"/>
    <col min="2565" max="2565" width="3.5703125" style="2" customWidth="1"/>
    <col min="2566" max="2566" width="4" style="2" customWidth="1"/>
    <col min="2567" max="2567" width="3.7109375" style="2" customWidth="1"/>
    <col min="2568" max="2568" width="3.5703125" style="2" customWidth="1"/>
    <col min="2569" max="2569" width="3.85546875" style="2" customWidth="1"/>
    <col min="2570" max="2570" width="3.5703125" style="2" customWidth="1"/>
    <col min="2571" max="2571" width="3.7109375" style="2" customWidth="1"/>
    <col min="2572" max="2572" width="3.28515625" style="2" customWidth="1"/>
    <col min="2573" max="2573" width="4.7109375" style="2" customWidth="1"/>
    <col min="2574" max="2574" width="3.42578125" style="2" customWidth="1"/>
    <col min="2575" max="2575" width="3.140625" style="2" customWidth="1"/>
    <col min="2576" max="2576" width="3.42578125" style="2" customWidth="1"/>
    <col min="2577" max="2578" width="3.7109375" style="2" customWidth="1"/>
    <col min="2579" max="2580" width="3.5703125" style="2" customWidth="1"/>
    <col min="2581" max="2581" width="4.140625" style="2" customWidth="1"/>
    <col min="2582" max="2582" width="3.7109375" style="2" customWidth="1"/>
    <col min="2583" max="2583" width="3.85546875" style="2" customWidth="1"/>
    <col min="2584" max="2584" width="3.5703125" style="2" customWidth="1"/>
    <col min="2585" max="2585" width="4" style="2" customWidth="1"/>
    <col min="2586" max="2586" width="3" style="2" customWidth="1"/>
    <col min="2587" max="2588" width="3.42578125" style="2" customWidth="1"/>
    <col min="2589" max="2589" width="3.7109375" style="2" customWidth="1"/>
    <col min="2590" max="2590" width="3" style="2" customWidth="1"/>
    <col min="2591" max="2591" width="3.85546875" style="2" customWidth="1"/>
    <col min="2592" max="2592" width="4" style="2" customWidth="1"/>
    <col min="2593" max="2593" width="3.85546875" style="2" customWidth="1"/>
    <col min="2594" max="2594" width="4" style="2" customWidth="1"/>
    <col min="2595" max="2817" width="5.5703125" style="2"/>
    <col min="2818" max="2818" width="4.140625" style="2" customWidth="1"/>
    <col min="2819" max="2819" width="26.28515625" style="2" customWidth="1"/>
    <col min="2820" max="2820" width="4.140625" style="2" customWidth="1"/>
    <col min="2821" max="2821" width="3.5703125" style="2" customWidth="1"/>
    <col min="2822" max="2822" width="4" style="2" customWidth="1"/>
    <col min="2823" max="2823" width="3.7109375" style="2" customWidth="1"/>
    <col min="2824" max="2824" width="3.5703125" style="2" customWidth="1"/>
    <col min="2825" max="2825" width="3.85546875" style="2" customWidth="1"/>
    <col min="2826" max="2826" width="3.5703125" style="2" customWidth="1"/>
    <col min="2827" max="2827" width="3.7109375" style="2" customWidth="1"/>
    <col min="2828" max="2828" width="3.28515625" style="2" customWidth="1"/>
    <col min="2829" max="2829" width="4.7109375" style="2" customWidth="1"/>
    <col min="2830" max="2830" width="3.42578125" style="2" customWidth="1"/>
    <col min="2831" max="2831" width="3.140625" style="2" customWidth="1"/>
    <col min="2832" max="2832" width="3.42578125" style="2" customWidth="1"/>
    <col min="2833" max="2834" width="3.7109375" style="2" customWidth="1"/>
    <col min="2835" max="2836" width="3.5703125" style="2" customWidth="1"/>
    <col min="2837" max="2837" width="4.140625" style="2" customWidth="1"/>
    <col min="2838" max="2838" width="3.7109375" style="2" customWidth="1"/>
    <col min="2839" max="2839" width="3.85546875" style="2" customWidth="1"/>
    <col min="2840" max="2840" width="3.5703125" style="2" customWidth="1"/>
    <col min="2841" max="2841" width="4" style="2" customWidth="1"/>
    <col min="2842" max="2842" width="3" style="2" customWidth="1"/>
    <col min="2843" max="2844" width="3.42578125" style="2" customWidth="1"/>
    <col min="2845" max="2845" width="3.7109375" style="2" customWidth="1"/>
    <col min="2846" max="2846" width="3" style="2" customWidth="1"/>
    <col min="2847" max="2847" width="3.85546875" style="2" customWidth="1"/>
    <col min="2848" max="2848" width="4" style="2" customWidth="1"/>
    <col min="2849" max="2849" width="3.85546875" style="2" customWidth="1"/>
    <col min="2850" max="2850" width="4" style="2" customWidth="1"/>
    <col min="2851" max="3073" width="5.5703125" style="2"/>
    <col min="3074" max="3074" width="4.140625" style="2" customWidth="1"/>
    <col min="3075" max="3075" width="26.28515625" style="2" customWidth="1"/>
    <col min="3076" max="3076" width="4.140625" style="2" customWidth="1"/>
    <col min="3077" max="3077" width="3.5703125" style="2" customWidth="1"/>
    <col min="3078" max="3078" width="4" style="2" customWidth="1"/>
    <col min="3079" max="3079" width="3.7109375" style="2" customWidth="1"/>
    <col min="3080" max="3080" width="3.5703125" style="2" customWidth="1"/>
    <col min="3081" max="3081" width="3.85546875" style="2" customWidth="1"/>
    <col min="3082" max="3082" width="3.5703125" style="2" customWidth="1"/>
    <col min="3083" max="3083" width="3.7109375" style="2" customWidth="1"/>
    <col min="3084" max="3084" width="3.28515625" style="2" customWidth="1"/>
    <col min="3085" max="3085" width="4.7109375" style="2" customWidth="1"/>
    <col min="3086" max="3086" width="3.42578125" style="2" customWidth="1"/>
    <col min="3087" max="3087" width="3.140625" style="2" customWidth="1"/>
    <col min="3088" max="3088" width="3.42578125" style="2" customWidth="1"/>
    <col min="3089" max="3090" width="3.7109375" style="2" customWidth="1"/>
    <col min="3091" max="3092" width="3.5703125" style="2" customWidth="1"/>
    <col min="3093" max="3093" width="4.140625" style="2" customWidth="1"/>
    <col min="3094" max="3094" width="3.7109375" style="2" customWidth="1"/>
    <col min="3095" max="3095" width="3.85546875" style="2" customWidth="1"/>
    <col min="3096" max="3096" width="3.5703125" style="2" customWidth="1"/>
    <col min="3097" max="3097" width="4" style="2" customWidth="1"/>
    <col min="3098" max="3098" width="3" style="2" customWidth="1"/>
    <col min="3099" max="3100" width="3.42578125" style="2" customWidth="1"/>
    <col min="3101" max="3101" width="3.7109375" style="2" customWidth="1"/>
    <col min="3102" max="3102" width="3" style="2" customWidth="1"/>
    <col min="3103" max="3103" width="3.85546875" style="2" customWidth="1"/>
    <col min="3104" max="3104" width="4" style="2" customWidth="1"/>
    <col min="3105" max="3105" width="3.85546875" style="2" customWidth="1"/>
    <col min="3106" max="3106" width="4" style="2" customWidth="1"/>
    <col min="3107" max="3329" width="5.5703125" style="2"/>
    <col min="3330" max="3330" width="4.140625" style="2" customWidth="1"/>
    <col min="3331" max="3331" width="26.28515625" style="2" customWidth="1"/>
    <col min="3332" max="3332" width="4.140625" style="2" customWidth="1"/>
    <col min="3333" max="3333" width="3.5703125" style="2" customWidth="1"/>
    <col min="3334" max="3334" width="4" style="2" customWidth="1"/>
    <col min="3335" max="3335" width="3.7109375" style="2" customWidth="1"/>
    <col min="3336" max="3336" width="3.5703125" style="2" customWidth="1"/>
    <col min="3337" max="3337" width="3.85546875" style="2" customWidth="1"/>
    <col min="3338" max="3338" width="3.5703125" style="2" customWidth="1"/>
    <col min="3339" max="3339" width="3.7109375" style="2" customWidth="1"/>
    <col min="3340" max="3340" width="3.28515625" style="2" customWidth="1"/>
    <col min="3341" max="3341" width="4.7109375" style="2" customWidth="1"/>
    <col min="3342" max="3342" width="3.42578125" style="2" customWidth="1"/>
    <col min="3343" max="3343" width="3.140625" style="2" customWidth="1"/>
    <col min="3344" max="3344" width="3.42578125" style="2" customWidth="1"/>
    <col min="3345" max="3346" width="3.7109375" style="2" customWidth="1"/>
    <col min="3347" max="3348" width="3.5703125" style="2" customWidth="1"/>
    <col min="3349" max="3349" width="4.140625" style="2" customWidth="1"/>
    <col min="3350" max="3350" width="3.7109375" style="2" customWidth="1"/>
    <col min="3351" max="3351" width="3.85546875" style="2" customWidth="1"/>
    <col min="3352" max="3352" width="3.5703125" style="2" customWidth="1"/>
    <col min="3353" max="3353" width="4" style="2" customWidth="1"/>
    <col min="3354" max="3354" width="3" style="2" customWidth="1"/>
    <col min="3355" max="3356" width="3.42578125" style="2" customWidth="1"/>
    <col min="3357" max="3357" width="3.7109375" style="2" customWidth="1"/>
    <col min="3358" max="3358" width="3" style="2" customWidth="1"/>
    <col min="3359" max="3359" width="3.85546875" style="2" customWidth="1"/>
    <col min="3360" max="3360" width="4" style="2" customWidth="1"/>
    <col min="3361" max="3361" width="3.85546875" style="2" customWidth="1"/>
    <col min="3362" max="3362" width="4" style="2" customWidth="1"/>
    <col min="3363" max="3585" width="5.5703125" style="2"/>
    <col min="3586" max="3586" width="4.140625" style="2" customWidth="1"/>
    <col min="3587" max="3587" width="26.28515625" style="2" customWidth="1"/>
    <col min="3588" max="3588" width="4.140625" style="2" customWidth="1"/>
    <col min="3589" max="3589" width="3.5703125" style="2" customWidth="1"/>
    <col min="3590" max="3590" width="4" style="2" customWidth="1"/>
    <col min="3591" max="3591" width="3.7109375" style="2" customWidth="1"/>
    <col min="3592" max="3592" width="3.5703125" style="2" customWidth="1"/>
    <col min="3593" max="3593" width="3.85546875" style="2" customWidth="1"/>
    <col min="3594" max="3594" width="3.5703125" style="2" customWidth="1"/>
    <col min="3595" max="3595" width="3.7109375" style="2" customWidth="1"/>
    <col min="3596" max="3596" width="3.28515625" style="2" customWidth="1"/>
    <col min="3597" max="3597" width="4.7109375" style="2" customWidth="1"/>
    <col min="3598" max="3598" width="3.42578125" style="2" customWidth="1"/>
    <col min="3599" max="3599" width="3.140625" style="2" customWidth="1"/>
    <col min="3600" max="3600" width="3.42578125" style="2" customWidth="1"/>
    <col min="3601" max="3602" width="3.7109375" style="2" customWidth="1"/>
    <col min="3603" max="3604" width="3.5703125" style="2" customWidth="1"/>
    <col min="3605" max="3605" width="4.140625" style="2" customWidth="1"/>
    <col min="3606" max="3606" width="3.7109375" style="2" customWidth="1"/>
    <col min="3607" max="3607" width="3.85546875" style="2" customWidth="1"/>
    <col min="3608" max="3608" width="3.5703125" style="2" customWidth="1"/>
    <col min="3609" max="3609" width="4" style="2" customWidth="1"/>
    <col min="3610" max="3610" width="3" style="2" customWidth="1"/>
    <col min="3611" max="3612" width="3.42578125" style="2" customWidth="1"/>
    <col min="3613" max="3613" width="3.7109375" style="2" customWidth="1"/>
    <col min="3614" max="3614" width="3" style="2" customWidth="1"/>
    <col min="3615" max="3615" width="3.85546875" style="2" customWidth="1"/>
    <col min="3616" max="3616" width="4" style="2" customWidth="1"/>
    <col min="3617" max="3617" width="3.85546875" style="2" customWidth="1"/>
    <col min="3618" max="3618" width="4" style="2" customWidth="1"/>
    <col min="3619" max="3841" width="5.5703125" style="2"/>
    <col min="3842" max="3842" width="4.140625" style="2" customWidth="1"/>
    <col min="3843" max="3843" width="26.28515625" style="2" customWidth="1"/>
    <col min="3844" max="3844" width="4.140625" style="2" customWidth="1"/>
    <col min="3845" max="3845" width="3.5703125" style="2" customWidth="1"/>
    <col min="3846" max="3846" width="4" style="2" customWidth="1"/>
    <col min="3847" max="3847" width="3.7109375" style="2" customWidth="1"/>
    <col min="3848" max="3848" width="3.5703125" style="2" customWidth="1"/>
    <col min="3849" max="3849" width="3.85546875" style="2" customWidth="1"/>
    <col min="3850" max="3850" width="3.5703125" style="2" customWidth="1"/>
    <col min="3851" max="3851" width="3.7109375" style="2" customWidth="1"/>
    <col min="3852" max="3852" width="3.28515625" style="2" customWidth="1"/>
    <col min="3853" max="3853" width="4.7109375" style="2" customWidth="1"/>
    <col min="3854" max="3854" width="3.42578125" style="2" customWidth="1"/>
    <col min="3855" max="3855" width="3.140625" style="2" customWidth="1"/>
    <col min="3856" max="3856" width="3.42578125" style="2" customWidth="1"/>
    <col min="3857" max="3858" width="3.7109375" style="2" customWidth="1"/>
    <col min="3859" max="3860" width="3.5703125" style="2" customWidth="1"/>
    <col min="3861" max="3861" width="4.140625" style="2" customWidth="1"/>
    <col min="3862" max="3862" width="3.7109375" style="2" customWidth="1"/>
    <col min="3863" max="3863" width="3.85546875" style="2" customWidth="1"/>
    <col min="3864" max="3864" width="3.5703125" style="2" customWidth="1"/>
    <col min="3865" max="3865" width="4" style="2" customWidth="1"/>
    <col min="3866" max="3866" width="3" style="2" customWidth="1"/>
    <col min="3867" max="3868" width="3.42578125" style="2" customWidth="1"/>
    <col min="3869" max="3869" width="3.7109375" style="2" customWidth="1"/>
    <col min="3870" max="3870" width="3" style="2" customWidth="1"/>
    <col min="3871" max="3871" width="3.85546875" style="2" customWidth="1"/>
    <col min="3872" max="3872" width="4" style="2" customWidth="1"/>
    <col min="3873" max="3873" width="3.85546875" style="2" customWidth="1"/>
    <col min="3874" max="3874" width="4" style="2" customWidth="1"/>
    <col min="3875" max="4097" width="5.5703125" style="2"/>
    <col min="4098" max="4098" width="4.140625" style="2" customWidth="1"/>
    <col min="4099" max="4099" width="26.28515625" style="2" customWidth="1"/>
    <col min="4100" max="4100" width="4.140625" style="2" customWidth="1"/>
    <col min="4101" max="4101" width="3.5703125" style="2" customWidth="1"/>
    <col min="4102" max="4102" width="4" style="2" customWidth="1"/>
    <col min="4103" max="4103" width="3.7109375" style="2" customWidth="1"/>
    <col min="4104" max="4104" width="3.5703125" style="2" customWidth="1"/>
    <col min="4105" max="4105" width="3.85546875" style="2" customWidth="1"/>
    <col min="4106" max="4106" width="3.5703125" style="2" customWidth="1"/>
    <col min="4107" max="4107" width="3.7109375" style="2" customWidth="1"/>
    <col min="4108" max="4108" width="3.28515625" style="2" customWidth="1"/>
    <col min="4109" max="4109" width="4.7109375" style="2" customWidth="1"/>
    <col min="4110" max="4110" width="3.42578125" style="2" customWidth="1"/>
    <col min="4111" max="4111" width="3.140625" style="2" customWidth="1"/>
    <col min="4112" max="4112" width="3.42578125" style="2" customWidth="1"/>
    <col min="4113" max="4114" width="3.7109375" style="2" customWidth="1"/>
    <col min="4115" max="4116" width="3.5703125" style="2" customWidth="1"/>
    <col min="4117" max="4117" width="4.140625" style="2" customWidth="1"/>
    <col min="4118" max="4118" width="3.7109375" style="2" customWidth="1"/>
    <col min="4119" max="4119" width="3.85546875" style="2" customWidth="1"/>
    <col min="4120" max="4120" width="3.5703125" style="2" customWidth="1"/>
    <col min="4121" max="4121" width="4" style="2" customWidth="1"/>
    <col min="4122" max="4122" width="3" style="2" customWidth="1"/>
    <col min="4123" max="4124" width="3.42578125" style="2" customWidth="1"/>
    <col min="4125" max="4125" width="3.7109375" style="2" customWidth="1"/>
    <col min="4126" max="4126" width="3" style="2" customWidth="1"/>
    <col min="4127" max="4127" width="3.85546875" style="2" customWidth="1"/>
    <col min="4128" max="4128" width="4" style="2" customWidth="1"/>
    <col min="4129" max="4129" width="3.85546875" style="2" customWidth="1"/>
    <col min="4130" max="4130" width="4" style="2" customWidth="1"/>
    <col min="4131" max="4353" width="5.5703125" style="2"/>
    <col min="4354" max="4354" width="4.140625" style="2" customWidth="1"/>
    <col min="4355" max="4355" width="26.28515625" style="2" customWidth="1"/>
    <col min="4356" max="4356" width="4.140625" style="2" customWidth="1"/>
    <col min="4357" max="4357" width="3.5703125" style="2" customWidth="1"/>
    <col min="4358" max="4358" width="4" style="2" customWidth="1"/>
    <col min="4359" max="4359" width="3.7109375" style="2" customWidth="1"/>
    <col min="4360" max="4360" width="3.5703125" style="2" customWidth="1"/>
    <col min="4361" max="4361" width="3.85546875" style="2" customWidth="1"/>
    <col min="4362" max="4362" width="3.5703125" style="2" customWidth="1"/>
    <col min="4363" max="4363" width="3.7109375" style="2" customWidth="1"/>
    <col min="4364" max="4364" width="3.28515625" style="2" customWidth="1"/>
    <col min="4365" max="4365" width="4.7109375" style="2" customWidth="1"/>
    <col min="4366" max="4366" width="3.42578125" style="2" customWidth="1"/>
    <col min="4367" max="4367" width="3.140625" style="2" customWidth="1"/>
    <col min="4368" max="4368" width="3.42578125" style="2" customWidth="1"/>
    <col min="4369" max="4370" width="3.7109375" style="2" customWidth="1"/>
    <col min="4371" max="4372" width="3.5703125" style="2" customWidth="1"/>
    <col min="4373" max="4373" width="4.140625" style="2" customWidth="1"/>
    <col min="4374" max="4374" width="3.7109375" style="2" customWidth="1"/>
    <col min="4375" max="4375" width="3.85546875" style="2" customWidth="1"/>
    <col min="4376" max="4376" width="3.5703125" style="2" customWidth="1"/>
    <col min="4377" max="4377" width="4" style="2" customWidth="1"/>
    <col min="4378" max="4378" width="3" style="2" customWidth="1"/>
    <col min="4379" max="4380" width="3.42578125" style="2" customWidth="1"/>
    <col min="4381" max="4381" width="3.7109375" style="2" customWidth="1"/>
    <col min="4382" max="4382" width="3" style="2" customWidth="1"/>
    <col min="4383" max="4383" width="3.85546875" style="2" customWidth="1"/>
    <col min="4384" max="4384" width="4" style="2" customWidth="1"/>
    <col min="4385" max="4385" width="3.85546875" style="2" customWidth="1"/>
    <col min="4386" max="4386" width="4" style="2" customWidth="1"/>
    <col min="4387" max="4609" width="5.5703125" style="2"/>
    <col min="4610" max="4610" width="4.140625" style="2" customWidth="1"/>
    <col min="4611" max="4611" width="26.28515625" style="2" customWidth="1"/>
    <col min="4612" max="4612" width="4.140625" style="2" customWidth="1"/>
    <col min="4613" max="4613" width="3.5703125" style="2" customWidth="1"/>
    <col min="4614" max="4614" width="4" style="2" customWidth="1"/>
    <col min="4615" max="4615" width="3.7109375" style="2" customWidth="1"/>
    <col min="4616" max="4616" width="3.5703125" style="2" customWidth="1"/>
    <col min="4617" max="4617" width="3.85546875" style="2" customWidth="1"/>
    <col min="4618" max="4618" width="3.5703125" style="2" customWidth="1"/>
    <col min="4619" max="4619" width="3.7109375" style="2" customWidth="1"/>
    <col min="4620" max="4620" width="3.28515625" style="2" customWidth="1"/>
    <col min="4621" max="4621" width="4.7109375" style="2" customWidth="1"/>
    <col min="4622" max="4622" width="3.42578125" style="2" customWidth="1"/>
    <col min="4623" max="4623" width="3.140625" style="2" customWidth="1"/>
    <col min="4624" max="4624" width="3.42578125" style="2" customWidth="1"/>
    <col min="4625" max="4626" width="3.7109375" style="2" customWidth="1"/>
    <col min="4627" max="4628" width="3.5703125" style="2" customWidth="1"/>
    <col min="4629" max="4629" width="4.140625" style="2" customWidth="1"/>
    <col min="4630" max="4630" width="3.7109375" style="2" customWidth="1"/>
    <col min="4631" max="4631" width="3.85546875" style="2" customWidth="1"/>
    <col min="4632" max="4632" width="3.5703125" style="2" customWidth="1"/>
    <col min="4633" max="4633" width="4" style="2" customWidth="1"/>
    <col min="4634" max="4634" width="3" style="2" customWidth="1"/>
    <col min="4635" max="4636" width="3.42578125" style="2" customWidth="1"/>
    <col min="4637" max="4637" width="3.7109375" style="2" customWidth="1"/>
    <col min="4638" max="4638" width="3" style="2" customWidth="1"/>
    <col min="4639" max="4639" width="3.85546875" style="2" customWidth="1"/>
    <col min="4640" max="4640" width="4" style="2" customWidth="1"/>
    <col min="4641" max="4641" width="3.85546875" style="2" customWidth="1"/>
    <col min="4642" max="4642" width="4" style="2" customWidth="1"/>
    <col min="4643" max="4865" width="5.5703125" style="2"/>
    <col min="4866" max="4866" width="4.140625" style="2" customWidth="1"/>
    <col min="4867" max="4867" width="26.28515625" style="2" customWidth="1"/>
    <col min="4868" max="4868" width="4.140625" style="2" customWidth="1"/>
    <col min="4869" max="4869" width="3.5703125" style="2" customWidth="1"/>
    <col min="4870" max="4870" width="4" style="2" customWidth="1"/>
    <col min="4871" max="4871" width="3.7109375" style="2" customWidth="1"/>
    <col min="4872" max="4872" width="3.5703125" style="2" customWidth="1"/>
    <col min="4873" max="4873" width="3.85546875" style="2" customWidth="1"/>
    <col min="4874" max="4874" width="3.5703125" style="2" customWidth="1"/>
    <col min="4875" max="4875" width="3.7109375" style="2" customWidth="1"/>
    <col min="4876" max="4876" width="3.28515625" style="2" customWidth="1"/>
    <col min="4877" max="4877" width="4.7109375" style="2" customWidth="1"/>
    <col min="4878" max="4878" width="3.42578125" style="2" customWidth="1"/>
    <col min="4879" max="4879" width="3.140625" style="2" customWidth="1"/>
    <col min="4880" max="4880" width="3.42578125" style="2" customWidth="1"/>
    <col min="4881" max="4882" width="3.7109375" style="2" customWidth="1"/>
    <col min="4883" max="4884" width="3.5703125" style="2" customWidth="1"/>
    <col min="4885" max="4885" width="4.140625" style="2" customWidth="1"/>
    <col min="4886" max="4886" width="3.7109375" style="2" customWidth="1"/>
    <col min="4887" max="4887" width="3.85546875" style="2" customWidth="1"/>
    <col min="4888" max="4888" width="3.5703125" style="2" customWidth="1"/>
    <col min="4889" max="4889" width="4" style="2" customWidth="1"/>
    <col min="4890" max="4890" width="3" style="2" customWidth="1"/>
    <col min="4891" max="4892" width="3.42578125" style="2" customWidth="1"/>
    <col min="4893" max="4893" width="3.7109375" style="2" customWidth="1"/>
    <col min="4894" max="4894" width="3" style="2" customWidth="1"/>
    <col min="4895" max="4895" width="3.85546875" style="2" customWidth="1"/>
    <col min="4896" max="4896" width="4" style="2" customWidth="1"/>
    <col min="4897" max="4897" width="3.85546875" style="2" customWidth="1"/>
    <col min="4898" max="4898" width="4" style="2" customWidth="1"/>
    <col min="4899" max="5121" width="5.5703125" style="2"/>
    <col min="5122" max="5122" width="4.140625" style="2" customWidth="1"/>
    <col min="5123" max="5123" width="26.28515625" style="2" customWidth="1"/>
    <col min="5124" max="5124" width="4.140625" style="2" customWidth="1"/>
    <col min="5125" max="5125" width="3.5703125" style="2" customWidth="1"/>
    <col min="5126" max="5126" width="4" style="2" customWidth="1"/>
    <col min="5127" max="5127" width="3.7109375" style="2" customWidth="1"/>
    <col min="5128" max="5128" width="3.5703125" style="2" customWidth="1"/>
    <col min="5129" max="5129" width="3.85546875" style="2" customWidth="1"/>
    <col min="5130" max="5130" width="3.5703125" style="2" customWidth="1"/>
    <col min="5131" max="5131" width="3.7109375" style="2" customWidth="1"/>
    <col min="5132" max="5132" width="3.28515625" style="2" customWidth="1"/>
    <col min="5133" max="5133" width="4.7109375" style="2" customWidth="1"/>
    <col min="5134" max="5134" width="3.42578125" style="2" customWidth="1"/>
    <col min="5135" max="5135" width="3.140625" style="2" customWidth="1"/>
    <col min="5136" max="5136" width="3.42578125" style="2" customWidth="1"/>
    <col min="5137" max="5138" width="3.7109375" style="2" customWidth="1"/>
    <col min="5139" max="5140" width="3.5703125" style="2" customWidth="1"/>
    <col min="5141" max="5141" width="4.140625" style="2" customWidth="1"/>
    <col min="5142" max="5142" width="3.7109375" style="2" customWidth="1"/>
    <col min="5143" max="5143" width="3.85546875" style="2" customWidth="1"/>
    <col min="5144" max="5144" width="3.5703125" style="2" customWidth="1"/>
    <col min="5145" max="5145" width="4" style="2" customWidth="1"/>
    <col min="5146" max="5146" width="3" style="2" customWidth="1"/>
    <col min="5147" max="5148" width="3.42578125" style="2" customWidth="1"/>
    <col min="5149" max="5149" width="3.7109375" style="2" customWidth="1"/>
    <col min="5150" max="5150" width="3" style="2" customWidth="1"/>
    <col min="5151" max="5151" width="3.85546875" style="2" customWidth="1"/>
    <col min="5152" max="5152" width="4" style="2" customWidth="1"/>
    <col min="5153" max="5153" width="3.85546875" style="2" customWidth="1"/>
    <col min="5154" max="5154" width="4" style="2" customWidth="1"/>
    <col min="5155" max="5377" width="5.5703125" style="2"/>
    <col min="5378" max="5378" width="4.140625" style="2" customWidth="1"/>
    <col min="5379" max="5379" width="26.28515625" style="2" customWidth="1"/>
    <col min="5380" max="5380" width="4.140625" style="2" customWidth="1"/>
    <col min="5381" max="5381" width="3.5703125" style="2" customWidth="1"/>
    <col min="5382" max="5382" width="4" style="2" customWidth="1"/>
    <col min="5383" max="5383" width="3.7109375" style="2" customWidth="1"/>
    <col min="5384" max="5384" width="3.5703125" style="2" customWidth="1"/>
    <col min="5385" max="5385" width="3.85546875" style="2" customWidth="1"/>
    <col min="5386" max="5386" width="3.5703125" style="2" customWidth="1"/>
    <col min="5387" max="5387" width="3.7109375" style="2" customWidth="1"/>
    <col min="5388" max="5388" width="3.28515625" style="2" customWidth="1"/>
    <col min="5389" max="5389" width="4.7109375" style="2" customWidth="1"/>
    <col min="5390" max="5390" width="3.42578125" style="2" customWidth="1"/>
    <col min="5391" max="5391" width="3.140625" style="2" customWidth="1"/>
    <col min="5392" max="5392" width="3.42578125" style="2" customWidth="1"/>
    <col min="5393" max="5394" width="3.7109375" style="2" customWidth="1"/>
    <col min="5395" max="5396" width="3.5703125" style="2" customWidth="1"/>
    <col min="5397" max="5397" width="4.140625" style="2" customWidth="1"/>
    <col min="5398" max="5398" width="3.7109375" style="2" customWidth="1"/>
    <col min="5399" max="5399" width="3.85546875" style="2" customWidth="1"/>
    <col min="5400" max="5400" width="3.5703125" style="2" customWidth="1"/>
    <col min="5401" max="5401" width="4" style="2" customWidth="1"/>
    <col min="5402" max="5402" width="3" style="2" customWidth="1"/>
    <col min="5403" max="5404" width="3.42578125" style="2" customWidth="1"/>
    <col min="5405" max="5405" width="3.7109375" style="2" customWidth="1"/>
    <col min="5406" max="5406" width="3" style="2" customWidth="1"/>
    <col min="5407" max="5407" width="3.85546875" style="2" customWidth="1"/>
    <col min="5408" max="5408" width="4" style="2" customWidth="1"/>
    <col min="5409" max="5409" width="3.85546875" style="2" customWidth="1"/>
    <col min="5410" max="5410" width="4" style="2" customWidth="1"/>
    <col min="5411" max="5633" width="5.5703125" style="2"/>
    <col min="5634" max="5634" width="4.140625" style="2" customWidth="1"/>
    <col min="5635" max="5635" width="26.28515625" style="2" customWidth="1"/>
    <col min="5636" max="5636" width="4.140625" style="2" customWidth="1"/>
    <col min="5637" max="5637" width="3.5703125" style="2" customWidth="1"/>
    <col min="5638" max="5638" width="4" style="2" customWidth="1"/>
    <col min="5639" max="5639" width="3.7109375" style="2" customWidth="1"/>
    <col min="5640" max="5640" width="3.5703125" style="2" customWidth="1"/>
    <col min="5641" max="5641" width="3.85546875" style="2" customWidth="1"/>
    <col min="5642" max="5642" width="3.5703125" style="2" customWidth="1"/>
    <col min="5643" max="5643" width="3.7109375" style="2" customWidth="1"/>
    <col min="5644" max="5644" width="3.28515625" style="2" customWidth="1"/>
    <col min="5645" max="5645" width="4.7109375" style="2" customWidth="1"/>
    <col min="5646" max="5646" width="3.42578125" style="2" customWidth="1"/>
    <col min="5647" max="5647" width="3.140625" style="2" customWidth="1"/>
    <col min="5648" max="5648" width="3.42578125" style="2" customWidth="1"/>
    <col min="5649" max="5650" width="3.7109375" style="2" customWidth="1"/>
    <col min="5651" max="5652" width="3.5703125" style="2" customWidth="1"/>
    <col min="5653" max="5653" width="4.140625" style="2" customWidth="1"/>
    <col min="5654" max="5654" width="3.7109375" style="2" customWidth="1"/>
    <col min="5655" max="5655" width="3.85546875" style="2" customWidth="1"/>
    <col min="5656" max="5656" width="3.5703125" style="2" customWidth="1"/>
    <col min="5657" max="5657" width="4" style="2" customWidth="1"/>
    <col min="5658" max="5658" width="3" style="2" customWidth="1"/>
    <col min="5659" max="5660" width="3.42578125" style="2" customWidth="1"/>
    <col min="5661" max="5661" width="3.7109375" style="2" customWidth="1"/>
    <col min="5662" max="5662" width="3" style="2" customWidth="1"/>
    <col min="5663" max="5663" width="3.85546875" style="2" customWidth="1"/>
    <col min="5664" max="5664" width="4" style="2" customWidth="1"/>
    <col min="5665" max="5665" width="3.85546875" style="2" customWidth="1"/>
    <col min="5666" max="5666" width="4" style="2" customWidth="1"/>
    <col min="5667" max="5889" width="5.5703125" style="2"/>
    <col min="5890" max="5890" width="4.140625" style="2" customWidth="1"/>
    <col min="5891" max="5891" width="26.28515625" style="2" customWidth="1"/>
    <col min="5892" max="5892" width="4.140625" style="2" customWidth="1"/>
    <col min="5893" max="5893" width="3.5703125" style="2" customWidth="1"/>
    <col min="5894" max="5894" width="4" style="2" customWidth="1"/>
    <col min="5895" max="5895" width="3.7109375" style="2" customWidth="1"/>
    <col min="5896" max="5896" width="3.5703125" style="2" customWidth="1"/>
    <col min="5897" max="5897" width="3.85546875" style="2" customWidth="1"/>
    <col min="5898" max="5898" width="3.5703125" style="2" customWidth="1"/>
    <col min="5899" max="5899" width="3.7109375" style="2" customWidth="1"/>
    <col min="5900" max="5900" width="3.28515625" style="2" customWidth="1"/>
    <col min="5901" max="5901" width="4.7109375" style="2" customWidth="1"/>
    <col min="5902" max="5902" width="3.42578125" style="2" customWidth="1"/>
    <col min="5903" max="5903" width="3.140625" style="2" customWidth="1"/>
    <col min="5904" max="5904" width="3.42578125" style="2" customWidth="1"/>
    <col min="5905" max="5906" width="3.7109375" style="2" customWidth="1"/>
    <col min="5907" max="5908" width="3.5703125" style="2" customWidth="1"/>
    <col min="5909" max="5909" width="4.140625" style="2" customWidth="1"/>
    <col min="5910" max="5910" width="3.7109375" style="2" customWidth="1"/>
    <col min="5911" max="5911" width="3.85546875" style="2" customWidth="1"/>
    <col min="5912" max="5912" width="3.5703125" style="2" customWidth="1"/>
    <col min="5913" max="5913" width="4" style="2" customWidth="1"/>
    <col min="5914" max="5914" width="3" style="2" customWidth="1"/>
    <col min="5915" max="5916" width="3.42578125" style="2" customWidth="1"/>
    <col min="5917" max="5917" width="3.7109375" style="2" customWidth="1"/>
    <col min="5918" max="5918" width="3" style="2" customWidth="1"/>
    <col min="5919" max="5919" width="3.85546875" style="2" customWidth="1"/>
    <col min="5920" max="5920" width="4" style="2" customWidth="1"/>
    <col min="5921" max="5921" width="3.85546875" style="2" customWidth="1"/>
    <col min="5922" max="5922" width="4" style="2" customWidth="1"/>
    <col min="5923" max="6145" width="5.5703125" style="2"/>
    <col min="6146" max="6146" width="4.140625" style="2" customWidth="1"/>
    <col min="6147" max="6147" width="26.28515625" style="2" customWidth="1"/>
    <col min="6148" max="6148" width="4.140625" style="2" customWidth="1"/>
    <col min="6149" max="6149" width="3.5703125" style="2" customWidth="1"/>
    <col min="6150" max="6150" width="4" style="2" customWidth="1"/>
    <col min="6151" max="6151" width="3.7109375" style="2" customWidth="1"/>
    <col min="6152" max="6152" width="3.5703125" style="2" customWidth="1"/>
    <col min="6153" max="6153" width="3.85546875" style="2" customWidth="1"/>
    <col min="6154" max="6154" width="3.5703125" style="2" customWidth="1"/>
    <col min="6155" max="6155" width="3.7109375" style="2" customWidth="1"/>
    <col min="6156" max="6156" width="3.28515625" style="2" customWidth="1"/>
    <col min="6157" max="6157" width="4.7109375" style="2" customWidth="1"/>
    <col min="6158" max="6158" width="3.42578125" style="2" customWidth="1"/>
    <col min="6159" max="6159" width="3.140625" style="2" customWidth="1"/>
    <col min="6160" max="6160" width="3.42578125" style="2" customWidth="1"/>
    <col min="6161" max="6162" width="3.7109375" style="2" customWidth="1"/>
    <col min="6163" max="6164" width="3.5703125" style="2" customWidth="1"/>
    <col min="6165" max="6165" width="4.140625" style="2" customWidth="1"/>
    <col min="6166" max="6166" width="3.7109375" style="2" customWidth="1"/>
    <col min="6167" max="6167" width="3.85546875" style="2" customWidth="1"/>
    <col min="6168" max="6168" width="3.5703125" style="2" customWidth="1"/>
    <col min="6169" max="6169" width="4" style="2" customWidth="1"/>
    <col min="6170" max="6170" width="3" style="2" customWidth="1"/>
    <col min="6171" max="6172" width="3.42578125" style="2" customWidth="1"/>
    <col min="6173" max="6173" width="3.7109375" style="2" customWidth="1"/>
    <col min="6174" max="6174" width="3" style="2" customWidth="1"/>
    <col min="6175" max="6175" width="3.85546875" style="2" customWidth="1"/>
    <col min="6176" max="6176" width="4" style="2" customWidth="1"/>
    <col min="6177" max="6177" width="3.85546875" style="2" customWidth="1"/>
    <col min="6178" max="6178" width="4" style="2" customWidth="1"/>
    <col min="6179" max="6401" width="5.5703125" style="2"/>
    <col min="6402" max="6402" width="4.140625" style="2" customWidth="1"/>
    <col min="6403" max="6403" width="26.28515625" style="2" customWidth="1"/>
    <col min="6404" max="6404" width="4.140625" style="2" customWidth="1"/>
    <col min="6405" max="6405" width="3.5703125" style="2" customWidth="1"/>
    <col min="6406" max="6406" width="4" style="2" customWidth="1"/>
    <col min="6407" max="6407" width="3.7109375" style="2" customWidth="1"/>
    <col min="6408" max="6408" width="3.5703125" style="2" customWidth="1"/>
    <col min="6409" max="6409" width="3.85546875" style="2" customWidth="1"/>
    <col min="6410" max="6410" width="3.5703125" style="2" customWidth="1"/>
    <col min="6411" max="6411" width="3.7109375" style="2" customWidth="1"/>
    <col min="6412" max="6412" width="3.28515625" style="2" customWidth="1"/>
    <col min="6413" max="6413" width="4.7109375" style="2" customWidth="1"/>
    <col min="6414" max="6414" width="3.42578125" style="2" customWidth="1"/>
    <col min="6415" max="6415" width="3.140625" style="2" customWidth="1"/>
    <col min="6416" max="6416" width="3.42578125" style="2" customWidth="1"/>
    <col min="6417" max="6418" width="3.7109375" style="2" customWidth="1"/>
    <col min="6419" max="6420" width="3.5703125" style="2" customWidth="1"/>
    <col min="6421" max="6421" width="4.140625" style="2" customWidth="1"/>
    <col min="6422" max="6422" width="3.7109375" style="2" customWidth="1"/>
    <col min="6423" max="6423" width="3.85546875" style="2" customWidth="1"/>
    <col min="6424" max="6424" width="3.5703125" style="2" customWidth="1"/>
    <col min="6425" max="6425" width="4" style="2" customWidth="1"/>
    <col min="6426" max="6426" width="3" style="2" customWidth="1"/>
    <col min="6427" max="6428" width="3.42578125" style="2" customWidth="1"/>
    <col min="6429" max="6429" width="3.7109375" style="2" customWidth="1"/>
    <col min="6430" max="6430" width="3" style="2" customWidth="1"/>
    <col min="6431" max="6431" width="3.85546875" style="2" customWidth="1"/>
    <col min="6432" max="6432" width="4" style="2" customWidth="1"/>
    <col min="6433" max="6433" width="3.85546875" style="2" customWidth="1"/>
    <col min="6434" max="6434" width="4" style="2" customWidth="1"/>
    <col min="6435" max="6657" width="5.5703125" style="2"/>
    <col min="6658" max="6658" width="4.140625" style="2" customWidth="1"/>
    <col min="6659" max="6659" width="26.28515625" style="2" customWidth="1"/>
    <col min="6660" max="6660" width="4.140625" style="2" customWidth="1"/>
    <col min="6661" max="6661" width="3.5703125" style="2" customWidth="1"/>
    <col min="6662" max="6662" width="4" style="2" customWidth="1"/>
    <col min="6663" max="6663" width="3.7109375" style="2" customWidth="1"/>
    <col min="6664" max="6664" width="3.5703125" style="2" customWidth="1"/>
    <col min="6665" max="6665" width="3.85546875" style="2" customWidth="1"/>
    <col min="6666" max="6666" width="3.5703125" style="2" customWidth="1"/>
    <col min="6667" max="6667" width="3.7109375" style="2" customWidth="1"/>
    <col min="6668" max="6668" width="3.28515625" style="2" customWidth="1"/>
    <col min="6669" max="6669" width="4.7109375" style="2" customWidth="1"/>
    <col min="6670" max="6670" width="3.42578125" style="2" customWidth="1"/>
    <col min="6671" max="6671" width="3.140625" style="2" customWidth="1"/>
    <col min="6672" max="6672" width="3.42578125" style="2" customWidth="1"/>
    <col min="6673" max="6674" width="3.7109375" style="2" customWidth="1"/>
    <col min="6675" max="6676" width="3.5703125" style="2" customWidth="1"/>
    <col min="6677" max="6677" width="4.140625" style="2" customWidth="1"/>
    <col min="6678" max="6678" width="3.7109375" style="2" customWidth="1"/>
    <col min="6679" max="6679" width="3.85546875" style="2" customWidth="1"/>
    <col min="6680" max="6680" width="3.5703125" style="2" customWidth="1"/>
    <col min="6681" max="6681" width="4" style="2" customWidth="1"/>
    <col min="6682" max="6682" width="3" style="2" customWidth="1"/>
    <col min="6683" max="6684" width="3.42578125" style="2" customWidth="1"/>
    <col min="6685" max="6685" width="3.7109375" style="2" customWidth="1"/>
    <col min="6686" max="6686" width="3" style="2" customWidth="1"/>
    <col min="6687" max="6687" width="3.85546875" style="2" customWidth="1"/>
    <col min="6688" max="6688" width="4" style="2" customWidth="1"/>
    <col min="6689" max="6689" width="3.85546875" style="2" customWidth="1"/>
    <col min="6690" max="6690" width="4" style="2" customWidth="1"/>
    <col min="6691" max="6913" width="5.5703125" style="2"/>
    <col min="6914" max="6914" width="4.140625" style="2" customWidth="1"/>
    <col min="6915" max="6915" width="26.28515625" style="2" customWidth="1"/>
    <col min="6916" max="6916" width="4.140625" style="2" customWidth="1"/>
    <col min="6917" max="6917" width="3.5703125" style="2" customWidth="1"/>
    <col min="6918" max="6918" width="4" style="2" customWidth="1"/>
    <col min="6919" max="6919" width="3.7109375" style="2" customWidth="1"/>
    <col min="6920" max="6920" width="3.5703125" style="2" customWidth="1"/>
    <col min="6921" max="6921" width="3.85546875" style="2" customWidth="1"/>
    <col min="6922" max="6922" width="3.5703125" style="2" customWidth="1"/>
    <col min="6923" max="6923" width="3.7109375" style="2" customWidth="1"/>
    <col min="6924" max="6924" width="3.28515625" style="2" customWidth="1"/>
    <col min="6925" max="6925" width="4.7109375" style="2" customWidth="1"/>
    <col min="6926" max="6926" width="3.42578125" style="2" customWidth="1"/>
    <col min="6927" max="6927" width="3.140625" style="2" customWidth="1"/>
    <col min="6928" max="6928" width="3.42578125" style="2" customWidth="1"/>
    <col min="6929" max="6930" width="3.7109375" style="2" customWidth="1"/>
    <col min="6931" max="6932" width="3.5703125" style="2" customWidth="1"/>
    <col min="6933" max="6933" width="4.140625" style="2" customWidth="1"/>
    <col min="6934" max="6934" width="3.7109375" style="2" customWidth="1"/>
    <col min="6935" max="6935" width="3.85546875" style="2" customWidth="1"/>
    <col min="6936" max="6936" width="3.5703125" style="2" customWidth="1"/>
    <col min="6937" max="6937" width="4" style="2" customWidth="1"/>
    <col min="6938" max="6938" width="3" style="2" customWidth="1"/>
    <col min="6939" max="6940" width="3.42578125" style="2" customWidth="1"/>
    <col min="6941" max="6941" width="3.7109375" style="2" customWidth="1"/>
    <col min="6942" max="6942" width="3" style="2" customWidth="1"/>
    <col min="6943" max="6943" width="3.85546875" style="2" customWidth="1"/>
    <col min="6944" max="6944" width="4" style="2" customWidth="1"/>
    <col min="6945" max="6945" width="3.85546875" style="2" customWidth="1"/>
    <col min="6946" max="6946" width="4" style="2" customWidth="1"/>
    <col min="6947" max="7169" width="5.5703125" style="2"/>
    <col min="7170" max="7170" width="4.140625" style="2" customWidth="1"/>
    <col min="7171" max="7171" width="26.28515625" style="2" customWidth="1"/>
    <col min="7172" max="7172" width="4.140625" style="2" customWidth="1"/>
    <col min="7173" max="7173" width="3.5703125" style="2" customWidth="1"/>
    <col min="7174" max="7174" width="4" style="2" customWidth="1"/>
    <col min="7175" max="7175" width="3.7109375" style="2" customWidth="1"/>
    <col min="7176" max="7176" width="3.5703125" style="2" customWidth="1"/>
    <col min="7177" max="7177" width="3.85546875" style="2" customWidth="1"/>
    <col min="7178" max="7178" width="3.5703125" style="2" customWidth="1"/>
    <col min="7179" max="7179" width="3.7109375" style="2" customWidth="1"/>
    <col min="7180" max="7180" width="3.28515625" style="2" customWidth="1"/>
    <col min="7181" max="7181" width="4.7109375" style="2" customWidth="1"/>
    <col min="7182" max="7182" width="3.42578125" style="2" customWidth="1"/>
    <col min="7183" max="7183" width="3.140625" style="2" customWidth="1"/>
    <col min="7184" max="7184" width="3.42578125" style="2" customWidth="1"/>
    <col min="7185" max="7186" width="3.7109375" style="2" customWidth="1"/>
    <col min="7187" max="7188" width="3.5703125" style="2" customWidth="1"/>
    <col min="7189" max="7189" width="4.140625" style="2" customWidth="1"/>
    <col min="7190" max="7190" width="3.7109375" style="2" customWidth="1"/>
    <col min="7191" max="7191" width="3.85546875" style="2" customWidth="1"/>
    <col min="7192" max="7192" width="3.5703125" style="2" customWidth="1"/>
    <col min="7193" max="7193" width="4" style="2" customWidth="1"/>
    <col min="7194" max="7194" width="3" style="2" customWidth="1"/>
    <col min="7195" max="7196" width="3.42578125" style="2" customWidth="1"/>
    <col min="7197" max="7197" width="3.7109375" style="2" customWidth="1"/>
    <col min="7198" max="7198" width="3" style="2" customWidth="1"/>
    <col min="7199" max="7199" width="3.85546875" style="2" customWidth="1"/>
    <col min="7200" max="7200" width="4" style="2" customWidth="1"/>
    <col min="7201" max="7201" width="3.85546875" style="2" customWidth="1"/>
    <col min="7202" max="7202" width="4" style="2" customWidth="1"/>
    <col min="7203" max="7425" width="5.5703125" style="2"/>
    <col min="7426" max="7426" width="4.140625" style="2" customWidth="1"/>
    <col min="7427" max="7427" width="26.28515625" style="2" customWidth="1"/>
    <col min="7428" max="7428" width="4.140625" style="2" customWidth="1"/>
    <col min="7429" max="7429" width="3.5703125" style="2" customWidth="1"/>
    <col min="7430" max="7430" width="4" style="2" customWidth="1"/>
    <col min="7431" max="7431" width="3.7109375" style="2" customWidth="1"/>
    <col min="7432" max="7432" width="3.5703125" style="2" customWidth="1"/>
    <col min="7433" max="7433" width="3.85546875" style="2" customWidth="1"/>
    <col min="7434" max="7434" width="3.5703125" style="2" customWidth="1"/>
    <col min="7435" max="7435" width="3.7109375" style="2" customWidth="1"/>
    <col min="7436" max="7436" width="3.28515625" style="2" customWidth="1"/>
    <col min="7437" max="7437" width="4.7109375" style="2" customWidth="1"/>
    <col min="7438" max="7438" width="3.42578125" style="2" customWidth="1"/>
    <col min="7439" max="7439" width="3.140625" style="2" customWidth="1"/>
    <col min="7440" max="7440" width="3.42578125" style="2" customWidth="1"/>
    <col min="7441" max="7442" width="3.7109375" style="2" customWidth="1"/>
    <col min="7443" max="7444" width="3.5703125" style="2" customWidth="1"/>
    <col min="7445" max="7445" width="4.140625" style="2" customWidth="1"/>
    <col min="7446" max="7446" width="3.7109375" style="2" customWidth="1"/>
    <col min="7447" max="7447" width="3.85546875" style="2" customWidth="1"/>
    <col min="7448" max="7448" width="3.5703125" style="2" customWidth="1"/>
    <col min="7449" max="7449" width="4" style="2" customWidth="1"/>
    <col min="7450" max="7450" width="3" style="2" customWidth="1"/>
    <col min="7451" max="7452" width="3.42578125" style="2" customWidth="1"/>
    <col min="7453" max="7453" width="3.7109375" style="2" customWidth="1"/>
    <col min="7454" max="7454" width="3" style="2" customWidth="1"/>
    <col min="7455" max="7455" width="3.85546875" style="2" customWidth="1"/>
    <col min="7456" max="7456" width="4" style="2" customWidth="1"/>
    <col min="7457" max="7457" width="3.85546875" style="2" customWidth="1"/>
    <col min="7458" max="7458" width="4" style="2" customWidth="1"/>
    <col min="7459" max="7681" width="5.5703125" style="2"/>
    <col min="7682" max="7682" width="4.140625" style="2" customWidth="1"/>
    <col min="7683" max="7683" width="26.28515625" style="2" customWidth="1"/>
    <col min="7684" max="7684" width="4.140625" style="2" customWidth="1"/>
    <col min="7685" max="7685" width="3.5703125" style="2" customWidth="1"/>
    <col min="7686" max="7686" width="4" style="2" customWidth="1"/>
    <col min="7687" max="7687" width="3.7109375" style="2" customWidth="1"/>
    <col min="7688" max="7688" width="3.5703125" style="2" customWidth="1"/>
    <col min="7689" max="7689" width="3.85546875" style="2" customWidth="1"/>
    <col min="7690" max="7690" width="3.5703125" style="2" customWidth="1"/>
    <col min="7691" max="7691" width="3.7109375" style="2" customWidth="1"/>
    <col min="7692" max="7692" width="3.28515625" style="2" customWidth="1"/>
    <col min="7693" max="7693" width="4.7109375" style="2" customWidth="1"/>
    <col min="7694" max="7694" width="3.42578125" style="2" customWidth="1"/>
    <col min="7695" max="7695" width="3.140625" style="2" customWidth="1"/>
    <col min="7696" max="7696" width="3.42578125" style="2" customWidth="1"/>
    <col min="7697" max="7698" width="3.7109375" style="2" customWidth="1"/>
    <col min="7699" max="7700" width="3.5703125" style="2" customWidth="1"/>
    <col min="7701" max="7701" width="4.140625" style="2" customWidth="1"/>
    <col min="7702" max="7702" width="3.7109375" style="2" customWidth="1"/>
    <col min="7703" max="7703" width="3.85546875" style="2" customWidth="1"/>
    <col min="7704" max="7704" width="3.5703125" style="2" customWidth="1"/>
    <col min="7705" max="7705" width="4" style="2" customWidth="1"/>
    <col min="7706" max="7706" width="3" style="2" customWidth="1"/>
    <col min="7707" max="7708" width="3.42578125" style="2" customWidth="1"/>
    <col min="7709" max="7709" width="3.7109375" style="2" customWidth="1"/>
    <col min="7710" max="7710" width="3" style="2" customWidth="1"/>
    <col min="7711" max="7711" width="3.85546875" style="2" customWidth="1"/>
    <col min="7712" max="7712" width="4" style="2" customWidth="1"/>
    <col min="7713" max="7713" width="3.85546875" style="2" customWidth="1"/>
    <col min="7714" max="7714" width="4" style="2" customWidth="1"/>
    <col min="7715" max="7937" width="5.5703125" style="2"/>
    <col min="7938" max="7938" width="4.140625" style="2" customWidth="1"/>
    <col min="7939" max="7939" width="26.28515625" style="2" customWidth="1"/>
    <col min="7940" max="7940" width="4.140625" style="2" customWidth="1"/>
    <col min="7941" max="7941" width="3.5703125" style="2" customWidth="1"/>
    <col min="7942" max="7942" width="4" style="2" customWidth="1"/>
    <col min="7943" max="7943" width="3.7109375" style="2" customWidth="1"/>
    <col min="7944" max="7944" width="3.5703125" style="2" customWidth="1"/>
    <col min="7945" max="7945" width="3.85546875" style="2" customWidth="1"/>
    <col min="7946" max="7946" width="3.5703125" style="2" customWidth="1"/>
    <col min="7947" max="7947" width="3.7109375" style="2" customWidth="1"/>
    <col min="7948" max="7948" width="3.28515625" style="2" customWidth="1"/>
    <col min="7949" max="7949" width="4.7109375" style="2" customWidth="1"/>
    <col min="7950" max="7950" width="3.42578125" style="2" customWidth="1"/>
    <col min="7951" max="7951" width="3.140625" style="2" customWidth="1"/>
    <col min="7952" max="7952" width="3.42578125" style="2" customWidth="1"/>
    <col min="7953" max="7954" width="3.7109375" style="2" customWidth="1"/>
    <col min="7955" max="7956" width="3.5703125" style="2" customWidth="1"/>
    <col min="7957" max="7957" width="4.140625" style="2" customWidth="1"/>
    <col min="7958" max="7958" width="3.7109375" style="2" customWidth="1"/>
    <col min="7959" max="7959" width="3.85546875" style="2" customWidth="1"/>
    <col min="7960" max="7960" width="3.5703125" style="2" customWidth="1"/>
    <col min="7961" max="7961" width="4" style="2" customWidth="1"/>
    <col min="7962" max="7962" width="3" style="2" customWidth="1"/>
    <col min="7963" max="7964" width="3.42578125" style="2" customWidth="1"/>
    <col min="7965" max="7965" width="3.7109375" style="2" customWidth="1"/>
    <col min="7966" max="7966" width="3" style="2" customWidth="1"/>
    <col min="7967" max="7967" width="3.85546875" style="2" customWidth="1"/>
    <col min="7968" max="7968" width="4" style="2" customWidth="1"/>
    <col min="7969" max="7969" width="3.85546875" style="2" customWidth="1"/>
    <col min="7970" max="7970" width="4" style="2" customWidth="1"/>
    <col min="7971" max="8193" width="5.5703125" style="2"/>
    <col min="8194" max="8194" width="4.140625" style="2" customWidth="1"/>
    <col min="8195" max="8195" width="26.28515625" style="2" customWidth="1"/>
    <col min="8196" max="8196" width="4.140625" style="2" customWidth="1"/>
    <col min="8197" max="8197" width="3.5703125" style="2" customWidth="1"/>
    <col min="8198" max="8198" width="4" style="2" customWidth="1"/>
    <col min="8199" max="8199" width="3.7109375" style="2" customWidth="1"/>
    <col min="8200" max="8200" width="3.5703125" style="2" customWidth="1"/>
    <col min="8201" max="8201" width="3.85546875" style="2" customWidth="1"/>
    <col min="8202" max="8202" width="3.5703125" style="2" customWidth="1"/>
    <col min="8203" max="8203" width="3.7109375" style="2" customWidth="1"/>
    <col min="8204" max="8204" width="3.28515625" style="2" customWidth="1"/>
    <col min="8205" max="8205" width="4.7109375" style="2" customWidth="1"/>
    <col min="8206" max="8206" width="3.42578125" style="2" customWidth="1"/>
    <col min="8207" max="8207" width="3.140625" style="2" customWidth="1"/>
    <col min="8208" max="8208" width="3.42578125" style="2" customWidth="1"/>
    <col min="8209" max="8210" width="3.7109375" style="2" customWidth="1"/>
    <col min="8211" max="8212" width="3.5703125" style="2" customWidth="1"/>
    <col min="8213" max="8213" width="4.140625" style="2" customWidth="1"/>
    <col min="8214" max="8214" width="3.7109375" style="2" customWidth="1"/>
    <col min="8215" max="8215" width="3.85546875" style="2" customWidth="1"/>
    <col min="8216" max="8216" width="3.5703125" style="2" customWidth="1"/>
    <col min="8217" max="8217" width="4" style="2" customWidth="1"/>
    <col min="8218" max="8218" width="3" style="2" customWidth="1"/>
    <col min="8219" max="8220" width="3.42578125" style="2" customWidth="1"/>
    <col min="8221" max="8221" width="3.7109375" style="2" customWidth="1"/>
    <col min="8222" max="8222" width="3" style="2" customWidth="1"/>
    <col min="8223" max="8223" width="3.85546875" style="2" customWidth="1"/>
    <col min="8224" max="8224" width="4" style="2" customWidth="1"/>
    <col min="8225" max="8225" width="3.85546875" style="2" customWidth="1"/>
    <col min="8226" max="8226" width="4" style="2" customWidth="1"/>
    <col min="8227" max="8449" width="5.5703125" style="2"/>
    <col min="8450" max="8450" width="4.140625" style="2" customWidth="1"/>
    <col min="8451" max="8451" width="26.28515625" style="2" customWidth="1"/>
    <col min="8452" max="8452" width="4.140625" style="2" customWidth="1"/>
    <col min="8453" max="8453" width="3.5703125" style="2" customWidth="1"/>
    <col min="8454" max="8454" width="4" style="2" customWidth="1"/>
    <col min="8455" max="8455" width="3.7109375" style="2" customWidth="1"/>
    <col min="8456" max="8456" width="3.5703125" style="2" customWidth="1"/>
    <col min="8457" max="8457" width="3.85546875" style="2" customWidth="1"/>
    <col min="8458" max="8458" width="3.5703125" style="2" customWidth="1"/>
    <col min="8459" max="8459" width="3.7109375" style="2" customWidth="1"/>
    <col min="8460" max="8460" width="3.28515625" style="2" customWidth="1"/>
    <col min="8461" max="8461" width="4.7109375" style="2" customWidth="1"/>
    <col min="8462" max="8462" width="3.42578125" style="2" customWidth="1"/>
    <col min="8463" max="8463" width="3.140625" style="2" customWidth="1"/>
    <col min="8464" max="8464" width="3.42578125" style="2" customWidth="1"/>
    <col min="8465" max="8466" width="3.7109375" style="2" customWidth="1"/>
    <col min="8467" max="8468" width="3.5703125" style="2" customWidth="1"/>
    <col min="8469" max="8469" width="4.140625" style="2" customWidth="1"/>
    <col min="8470" max="8470" width="3.7109375" style="2" customWidth="1"/>
    <col min="8471" max="8471" width="3.85546875" style="2" customWidth="1"/>
    <col min="8472" max="8472" width="3.5703125" style="2" customWidth="1"/>
    <col min="8473" max="8473" width="4" style="2" customWidth="1"/>
    <col min="8474" max="8474" width="3" style="2" customWidth="1"/>
    <col min="8475" max="8476" width="3.42578125" style="2" customWidth="1"/>
    <col min="8477" max="8477" width="3.7109375" style="2" customWidth="1"/>
    <col min="8478" max="8478" width="3" style="2" customWidth="1"/>
    <col min="8479" max="8479" width="3.85546875" style="2" customWidth="1"/>
    <col min="8480" max="8480" width="4" style="2" customWidth="1"/>
    <col min="8481" max="8481" width="3.85546875" style="2" customWidth="1"/>
    <col min="8482" max="8482" width="4" style="2" customWidth="1"/>
    <col min="8483" max="8705" width="5.5703125" style="2"/>
    <col min="8706" max="8706" width="4.140625" style="2" customWidth="1"/>
    <col min="8707" max="8707" width="26.28515625" style="2" customWidth="1"/>
    <col min="8708" max="8708" width="4.140625" style="2" customWidth="1"/>
    <col min="8709" max="8709" width="3.5703125" style="2" customWidth="1"/>
    <col min="8710" max="8710" width="4" style="2" customWidth="1"/>
    <col min="8711" max="8711" width="3.7109375" style="2" customWidth="1"/>
    <col min="8712" max="8712" width="3.5703125" style="2" customWidth="1"/>
    <col min="8713" max="8713" width="3.85546875" style="2" customWidth="1"/>
    <col min="8714" max="8714" width="3.5703125" style="2" customWidth="1"/>
    <col min="8715" max="8715" width="3.7109375" style="2" customWidth="1"/>
    <col min="8716" max="8716" width="3.28515625" style="2" customWidth="1"/>
    <col min="8717" max="8717" width="4.7109375" style="2" customWidth="1"/>
    <col min="8718" max="8718" width="3.42578125" style="2" customWidth="1"/>
    <col min="8719" max="8719" width="3.140625" style="2" customWidth="1"/>
    <col min="8720" max="8720" width="3.42578125" style="2" customWidth="1"/>
    <col min="8721" max="8722" width="3.7109375" style="2" customWidth="1"/>
    <col min="8723" max="8724" width="3.5703125" style="2" customWidth="1"/>
    <col min="8725" max="8725" width="4.140625" style="2" customWidth="1"/>
    <col min="8726" max="8726" width="3.7109375" style="2" customWidth="1"/>
    <col min="8727" max="8727" width="3.85546875" style="2" customWidth="1"/>
    <col min="8728" max="8728" width="3.5703125" style="2" customWidth="1"/>
    <col min="8729" max="8729" width="4" style="2" customWidth="1"/>
    <col min="8730" max="8730" width="3" style="2" customWidth="1"/>
    <col min="8731" max="8732" width="3.42578125" style="2" customWidth="1"/>
    <col min="8733" max="8733" width="3.7109375" style="2" customWidth="1"/>
    <col min="8734" max="8734" width="3" style="2" customWidth="1"/>
    <col min="8735" max="8735" width="3.85546875" style="2" customWidth="1"/>
    <col min="8736" max="8736" width="4" style="2" customWidth="1"/>
    <col min="8737" max="8737" width="3.85546875" style="2" customWidth="1"/>
    <col min="8738" max="8738" width="4" style="2" customWidth="1"/>
    <col min="8739" max="8961" width="5.5703125" style="2"/>
    <col min="8962" max="8962" width="4.140625" style="2" customWidth="1"/>
    <col min="8963" max="8963" width="26.28515625" style="2" customWidth="1"/>
    <col min="8964" max="8964" width="4.140625" style="2" customWidth="1"/>
    <col min="8965" max="8965" width="3.5703125" style="2" customWidth="1"/>
    <col min="8966" max="8966" width="4" style="2" customWidth="1"/>
    <col min="8967" max="8967" width="3.7109375" style="2" customWidth="1"/>
    <col min="8968" max="8968" width="3.5703125" style="2" customWidth="1"/>
    <col min="8969" max="8969" width="3.85546875" style="2" customWidth="1"/>
    <col min="8970" max="8970" width="3.5703125" style="2" customWidth="1"/>
    <col min="8971" max="8971" width="3.7109375" style="2" customWidth="1"/>
    <col min="8972" max="8972" width="3.28515625" style="2" customWidth="1"/>
    <col min="8973" max="8973" width="4.7109375" style="2" customWidth="1"/>
    <col min="8974" max="8974" width="3.42578125" style="2" customWidth="1"/>
    <col min="8975" max="8975" width="3.140625" style="2" customWidth="1"/>
    <col min="8976" max="8976" width="3.42578125" style="2" customWidth="1"/>
    <col min="8977" max="8978" width="3.7109375" style="2" customWidth="1"/>
    <col min="8979" max="8980" width="3.5703125" style="2" customWidth="1"/>
    <col min="8981" max="8981" width="4.140625" style="2" customWidth="1"/>
    <col min="8982" max="8982" width="3.7109375" style="2" customWidth="1"/>
    <col min="8983" max="8983" width="3.85546875" style="2" customWidth="1"/>
    <col min="8984" max="8984" width="3.5703125" style="2" customWidth="1"/>
    <col min="8985" max="8985" width="4" style="2" customWidth="1"/>
    <col min="8986" max="8986" width="3" style="2" customWidth="1"/>
    <col min="8987" max="8988" width="3.42578125" style="2" customWidth="1"/>
    <col min="8989" max="8989" width="3.7109375" style="2" customWidth="1"/>
    <col min="8990" max="8990" width="3" style="2" customWidth="1"/>
    <col min="8991" max="8991" width="3.85546875" style="2" customWidth="1"/>
    <col min="8992" max="8992" width="4" style="2" customWidth="1"/>
    <col min="8993" max="8993" width="3.85546875" style="2" customWidth="1"/>
    <col min="8994" max="8994" width="4" style="2" customWidth="1"/>
    <col min="8995" max="9217" width="5.5703125" style="2"/>
    <col min="9218" max="9218" width="4.140625" style="2" customWidth="1"/>
    <col min="9219" max="9219" width="26.28515625" style="2" customWidth="1"/>
    <col min="9220" max="9220" width="4.140625" style="2" customWidth="1"/>
    <col min="9221" max="9221" width="3.5703125" style="2" customWidth="1"/>
    <col min="9222" max="9222" width="4" style="2" customWidth="1"/>
    <col min="9223" max="9223" width="3.7109375" style="2" customWidth="1"/>
    <col min="9224" max="9224" width="3.5703125" style="2" customWidth="1"/>
    <col min="9225" max="9225" width="3.85546875" style="2" customWidth="1"/>
    <col min="9226" max="9226" width="3.5703125" style="2" customWidth="1"/>
    <col min="9227" max="9227" width="3.7109375" style="2" customWidth="1"/>
    <col min="9228" max="9228" width="3.28515625" style="2" customWidth="1"/>
    <col min="9229" max="9229" width="4.7109375" style="2" customWidth="1"/>
    <col min="9230" max="9230" width="3.42578125" style="2" customWidth="1"/>
    <col min="9231" max="9231" width="3.140625" style="2" customWidth="1"/>
    <col min="9232" max="9232" width="3.42578125" style="2" customWidth="1"/>
    <col min="9233" max="9234" width="3.7109375" style="2" customWidth="1"/>
    <col min="9235" max="9236" width="3.5703125" style="2" customWidth="1"/>
    <col min="9237" max="9237" width="4.140625" style="2" customWidth="1"/>
    <col min="9238" max="9238" width="3.7109375" style="2" customWidth="1"/>
    <col min="9239" max="9239" width="3.85546875" style="2" customWidth="1"/>
    <col min="9240" max="9240" width="3.5703125" style="2" customWidth="1"/>
    <col min="9241" max="9241" width="4" style="2" customWidth="1"/>
    <col min="9242" max="9242" width="3" style="2" customWidth="1"/>
    <col min="9243" max="9244" width="3.42578125" style="2" customWidth="1"/>
    <col min="9245" max="9245" width="3.7109375" style="2" customWidth="1"/>
    <col min="9246" max="9246" width="3" style="2" customWidth="1"/>
    <col min="9247" max="9247" width="3.85546875" style="2" customWidth="1"/>
    <col min="9248" max="9248" width="4" style="2" customWidth="1"/>
    <col min="9249" max="9249" width="3.85546875" style="2" customWidth="1"/>
    <col min="9250" max="9250" width="4" style="2" customWidth="1"/>
    <col min="9251" max="9473" width="5.5703125" style="2"/>
    <col min="9474" max="9474" width="4.140625" style="2" customWidth="1"/>
    <col min="9475" max="9475" width="26.28515625" style="2" customWidth="1"/>
    <col min="9476" max="9476" width="4.140625" style="2" customWidth="1"/>
    <col min="9477" max="9477" width="3.5703125" style="2" customWidth="1"/>
    <col min="9478" max="9478" width="4" style="2" customWidth="1"/>
    <col min="9479" max="9479" width="3.7109375" style="2" customWidth="1"/>
    <col min="9480" max="9480" width="3.5703125" style="2" customWidth="1"/>
    <col min="9481" max="9481" width="3.85546875" style="2" customWidth="1"/>
    <col min="9482" max="9482" width="3.5703125" style="2" customWidth="1"/>
    <col min="9483" max="9483" width="3.7109375" style="2" customWidth="1"/>
    <col min="9484" max="9484" width="3.28515625" style="2" customWidth="1"/>
    <col min="9485" max="9485" width="4.7109375" style="2" customWidth="1"/>
    <col min="9486" max="9486" width="3.42578125" style="2" customWidth="1"/>
    <col min="9487" max="9487" width="3.140625" style="2" customWidth="1"/>
    <col min="9488" max="9488" width="3.42578125" style="2" customWidth="1"/>
    <col min="9489" max="9490" width="3.7109375" style="2" customWidth="1"/>
    <col min="9491" max="9492" width="3.5703125" style="2" customWidth="1"/>
    <col min="9493" max="9493" width="4.140625" style="2" customWidth="1"/>
    <col min="9494" max="9494" width="3.7109375" style="2" customWidth="1"/>
    <col min="9495" max="9495" width="3.85546875" style="2" customWidth="1"/>
    <col min="9496" max="9496" width="3.5703125" style="2" customWidth="1"/>
    <col min="9497" max="9497" width="4" style="2" customWidth="1"/>
    <col min="9498" max="9498" width="3" style="2" customWidth="1"/>
    <col min="9499" max="9500" width="3.42578125" style="2" customWidth="1"/>
    <col min="9501" max="9501" width="3.7109375" style="2" customWidth="1"/>
    <col min="9502" max="9502" width="3" style="2" customWidth="1"/>
    <col min="9503" max="9503" width="3.85546875" style="2" customWidth="1"/>
    <col min="9504" max="9504" width="4" style="2" customWidth="1"/>
    <col min="9505" max="9505" width="3.85546875" style="2" customWidth="1"/>
    <col min="9506" max="9506" width="4" style="2" customWidth="1"/>
    <col min="9507" max="9729" width="5.5703125" style="2"/>
    <col min="9730" max="9730" width="4.140625" style="2" customWidth="1"/>
    <col min="9731" max="9731" width="26.28515625" style="2" customWidth="1"/>
    <col min="9732" max="9732" width="4.140625" style="2" customWidth="1"/>
    <col min="9733" max="9733" width="3.5703125" style="2" customWidth="1"/>
    <col min="9734" max="9734" width="4" style="2" customWidth="1"/>
    <col min="9735" max="9735" width="3.7109375" style="2" customWidth="1"/>
    <col min="9736" max="9736" width="3.5703125" style="2" customWidth="1"/>
    <col min="9737" max="9737" width="3.85546875" style="2" customWidth="1"/>
    <col min="9738" max="9738" width="3.5703125" style="2" customWidth="1"/>
    <col min="9739" max="9739" width="3.7109375" style="2" customWidth="1"/>
    <col min="9740" max="9740" width="3.28515625" style="2" customWidth="1"/>
    <col min="9741" max="9741" width="4.7109375" style="2" customWidth="1"/>
    <col min="9742" max="9742" width="3.42578125" style="2" customWidth="1"/>
    <col min="9743" max="9743" width="3.140625" style="2" customWidth="1"/>
    <col min="9744" max="9744" width="3.42578125" style="2" customWidth="1"/>
    <col min="9745" max="9746" width="3.7109375" style="2" customWidth="1"/>
    <col min="9747" max="9748" width="3.5703125" style="2" customWidth="1"/>
    <col min="9749" max="9749" width="4.140625" style="2" customWidth="1"/>
    <col min="9750" max="9750" width="3.7109375" style="2" customWidth="1"/>
    <col min="9751" max="9751" width="3.85546875" style="2" customWidth="1"/>
    <col min="9752" max="9752" width="3.5703125" style="2" customWidth="1"/>
    <col min="9753" max="9753" width="4" style="2" customWidth="1"/>
    <col min="9754" max="9754" width="3" style="2" customWidth="1"/>
    <col min="9755" max="9756" width="3.42578125" style="2" customWidth="1"/>
    <col min="9757" max="9757" width="3.7109375" style="2" customWidth="1"/>
    <col min="9758" max="9758" width="3" style="2" customWidth="1"/>
    <col min="9759" max="9759" width="3.85546875" style="2" customWidth="1"/>
    <col min="9760" max="9760" width="4" style="2" customWidth="1"/>
    <col min="9761" max="9761" width="3.85546875" style="2" customWidth="1"/>
    <col min="9762" max="9762" width="4" style="2" customWidth="1"/>
    <col min="9763" max="9985" width="5.5703125" style="2"/>
    <col min="9986" max="9986" width="4.140625" style="2" customWidth="1"/>
    <col min="9987" max="9987" width="26.28515625" style="2" customWidth="1"/>
    <col min="9988" max="9988" width="4.140625" style="2" customWidth="1"/>
    <col min="9989" max="9989" width="3.5703125" style="2" customWidth="1"/>
    <col min="9990" max="9990" width="4" style="2" customWidth="1"/>
    <col min="9991" max="9991" width="3.7109375" style="2" customWidth="1"/>
    <col min="9992" max="9992" width="3.5703125" style="2" customWidth="1"/>
    <col min="9993" max="9993" width="3.85546875" style="2" customWidth="1"/>
    <col min="9994" max="9994" width="3.5703125" style="2" customWidth="1"/>
    <col min="9995" max="9995" width="3.7109375" style="2" customWidth="1"/>
    <col min="9996" max="9996" width="3.28515625" style="2" customWidth="1"/>
    <col min="9997" max="9997" width="4.7109375" style="2" customWidth="1"/>
    <col min="9998" max="9998" width="3.42578125" style="2" customWidth="1"/>
    <col min="9999" max="9999" width="3.140625" style="2" customWidth="1"/>
    <col min="10000" max="10000" width="3.42578125" style="2" customWidth="1"/>
    <col min="10001" max="10002" width="3.7109375" style="2" customWidth="1"/>
    <col min="10003" max="10004" width="3.5703125" style="2" customWidth="1"/>
    <col min="10005" max="10005" width="4.140625" style="2" customWidth="1"/>
    <col min="10006" max="10006" width="3.7109375" style="2" customWidth="1"/>
    <col min="10007" max="10007" width="3.85546875" style="2" customWidth="1"/>
    <col min="10008" max="10008" width="3.5703125" style="2" customWidth="1"/>
    <col min="10009" max="10009" width="4" style="2" customWidth="1"/>
    <col min="10010" max="10010" width="3" style="2" customWidth="1"/>
    <col min="10011" max="10012" width="3.42578125" style="2" customWidth="1"/>
    <col min="10013" max="10013" width="3.7109375" style="2" customWidth="1"/>
    <col min="10014" max="10014" width="3" style="2" customWidth="1"/>
    <col min="10015" max="10015" width="3.85546875" style="2" customWidth="1"/>
    <col min="10016" max="10016" width="4" style="2" customWidth="1"/>
    <col min="10017" max="10017" width="3.85546875" style="2" customWidth="1"/>
    <col min="10018" max="10018" width="4" style="2" customWidth="1"/>
    <col min="10019" max="10241" width="5.5703125" style="2"/>
    <col min="10242" max="10242" width="4.140625" style="2" customWidth="1"/>
    <col min="10243" max="10243" width="26.28515625" style="2" customWidth="1"/>
    <col min="10244" max="10244" width="4.140625" style="2" customWidth="1"/>
    <col min="10245" max="10245" width="3.5703125" style="2" customWidth="1"/>
    <col min="10246" max="10246" width="4" style="2" customWidth="1"/>
    <col min="10247" max="10247" width="3.7109375" style="2" customWidth="1"/>
    <col min="10248" max="10248" width="3.5703125" style="2" customWidth="1"/>
    <col min="10249" max="10249" width="3.85546875" style="2" customWidth="1"/>
    <col min="10250" max="10250" width="3.5703125" style="2" customWidth="1"/>
    <col min="10251" max="10251" width="3.7109375" style="2" customWidth="1"/>
    <col min="10252" max="10252" width="3.28515625" style="2" customWidth="1"/>
    <col min="10253" max="10253" width="4.7109375" style="2" customWidth="1"/>
    <col min="10254" max="10254" width="3.42578125" style="2" customWidth="1"/>
    <col min="10255" max="10255" width="3.140625" style="2" customWidth="1"/>
    <col min="10256" max="10256" width="3.42578125" style="2" customWidth="1"/>
    <col min="10257" max="10258" width="3.7109375" style="2" customWidth="1"/>
    <col min="10259" max="10260" width="3.5703125" style="2" customWidth="1"/>
    <col min="10261" max="10261" width="4.140625" style="2" customWidth="1"/>
    <col min="10262" max="10262" width="3.7109375" style="2" customWidth="1"/>
    <col min="10263" max="10263" width="3.85546875" style="2" customWidth="1"/>
    <col min="10264" max="10264" width="3.5703125" style="2" customWidth="1"/>
    <col min="10265" max="10265" width="4" style="2" customWidth="1"/>
    <col min="10266" max="10266" width="3" style="2" customWidth="1"/>
    <col min="10267" max="10268" width="3.42578125" style="2" customWidth="1"/>
    <col min="10269" max="10269" width="3.7109375" style="2" customWidth="1"/>
    <col min="10270" max="10270" width="3" style="2" customWidth="1"/>
    <col min="10271" max="10271" width="3.85546875" style="2" customWidth="1"/>
    <col min="10272" max="10272" width="4" style="2" customWidth="1"/>
    <col min="10273" max="10273" width="3.85546875" style="2" customWidth="1"/>
    <col min="10274" max="10274" width="4" style="2" customWidth="1"/>
    <col min="10275" max="10497" width="5.5703125" style="2"/>
    <col min="10498" max="10498" width="4.140625" style="2" customWidth="1"/>
    <col min="10499" max="10499" width="26.28515625" style="2" customWidth="1"/>
    <col min="10500" max="10500" width="4.140625" style="2" customWidth="1"/>
    <col min="10501" max="10501" width="3.5703125" style="2" customWidth="1"/>
    <col min="10502" max="10502" width="4" style="2" customWidth="1"/>
    <col min="10503" max="10503" width="3.7109375" style="2" customWidth="1"/>
    <col min="10504" max="10504" width="3.5703125" style="2" customWidth="1"/>
    <col min="10505" max="10505" width="3.85546875" style="2" customWidth="1"/>
    <col min="10506" max="10506" width="3.5703125" style="2" customWidth="1"/>
    <col min="10507" max="10507" width="3.7109375" style="2" customWidth="1"/>
    <col min="10508" max="10508" width="3.28515625" style="2" customWidth="1"/>
    <col min="10509" max="10509" width="4.7109375" style="2" customWidth="1"/>
    <col min="10510" max="10510" width="3.42578125" style="2" customWidth="1"/>
    <col min="10511" max="10511" width="3.140625" style="2" customWidth="1"/>
    <col min="10512" max="10512" width="3.42578125" style="2" customWidth="1"/>
    <col min="10513" max="10514" width="3.7109375" style="2" customWidth="1"/>
    <col min="10515" max="10516" width="3.5703125" style="2" customWidth="1"/>
    <col min="10517" max="10517" width="4.140625" style="2" customWidth="1"/>
    <col min="10518" max="10518" width="3.7109375" style="2" customWidth="1"/>
    <col min="10519" max="10519" width="3.85546875" style="2" customWidth="1"/>
    <col min="10520" max="10520" width="3.5703125" style="2" customWidth="1"/>
    <col min="10521" max="10521" width="4" style="2" customWidth="1"/>
    <col min="10522" max="10522" width="3" style="2" customWidth="1"/>
    <col min="10523" max="10524" width="3.42578125" style="2" customWidth="1"/>
    <col min="10525" max="10525" width="3.7109375" style="2" customWidth="1"/>
    <col min="10526" max="10526" width="3" style="2" customWidth="1"/>
    <col min="10527" max="10527" width="3.85546875" style="2" customWidth="1"/>
    <col min="10528" max="10528" width="4" style="2" customWidth="1"/>
    <col min="10529" max="10529" width="3.85546875" style="2" customWidth="1"/>
    <col min="10530" max="10530" width="4" style="2" customWidth="1"/>
    <col min="10531" max="10753" width="5.5703125" style="2"/>
    <col min="10754" max="10754" width="4.140625" style="2" customWidth="1"/>
    <col min="10755" max="10755" width="26.28515625" style="2" customWidth="1"/>
    <col min="10756" max="10756" width="4.140625" style="2" customWidth="1"/>
    <col min="10757" max="10757" width="3.5703125" style="2" customWidth="1"/>
    <col min="10758" max="10758" width="4" style="2" customWidth="1"/>
    <col min="10759" max="10759" width="3.7109375" style="2" customWidth="1"/>
    <col min="10760" max="10760" width="3.5703125" style="2" customWidth="1"/>
    <col min="10761" max="10761" width="3.85546875" style="2" customWidth="1"/>
    <col min="10762" max="10762" width="3.5703125" style="2" customWidth="1"/>
    <col min="10763" max="10763" width="3.7109375" style="2" customWidth="1"/>
    <col min="10764" max="10764" width="3.28515625" style="2" customWidth="1"/>
    <col min="10765" max="10765" width="4.7109375" style="2" customWidth="1"/>
    <col min="10766" max="10766" width="3.42578125" style="2" customWidth="1"/>
    <col min="10767" max="10767" width="3.140625" style="2" customWidth="1"/>
    <col min="10768" max="10768" width="3.42578125" style="2" customWidth="1"/>
    <col min="10769" max="10770" width="3.7109375" style="2" customWidth="1"/>
    <col min="10771" max="10772" width="3.5703125" style="2" customWidth="1"/>
    <col min="10773" max="10773" width="4.140625" style="2" customWidth="1"/>
    <col min="10774" max="10774" width="3.7109375" style="2" customWidth="1"/>
    <col min="10775" max="10775" width="3.85546875" style="2" customWidth="1"/>
    <col min="10776" max="10776" width="3.5703125" style="2" customWidth="1"/>
    <col min="10777" max="10777" width="4" style="2" customWidth="1"/>
    <col min="10778" max="10778" width="3" style="2" customWidth="1"/>
    <col min="10779" max="10780" width="3.42578125" style="2" customWidth="1"/>
    <col min="10781" max="10781" width="3.7109375" style="2" customWidth="1"/>
    <col min="10782" max="10782" width="3" style="2" customWidth="1"/>
    <col min="10783" max="10783" width="3.85546875" style="2" customWidth="1"/>
    <col min="10784" max="10784" width="4" style="2" customWidth="1"/>
    <col min="10785" max="10785" width="3.85546875" style="2" customWidth="1"/>
    <col min="10786" max="10786" width="4" style="2" customWidth="1"/>
    <col min="10787" max="11009" width="5.5703125" style="2"/>
    <col min="11010" max="11010" width="4.140625" style="2" customWidth="1"/>
    <col min="11011" max="11011" width="26.28515625" style="2" customWidth="1"/>
    <col min="11012" max="11012" width="4.140625" style="2" customWidth="1"/>
    <col min="11013" max="11013" width="3.5703125" style="2" customWidth="1"/>
    <col min="11014" max="11014" width="4" style="2" customWidth="1"/>
    <col min="11015" max="11015" width="3.7109375" style="2" customWidth="1"/>
    <col min="11016" max="11016" width="3.5703125" style="2" customWidth="1"/>
    <col min="11017" max="11017" width="3.85546875" style="2" customWidth="1"/>
    <col min="11018" max="11018" width="3.5703125" style="2" customWidth="1"/>
    <col min="11019" max="11019" width="3.7109375" style="2" customWidth="1"/>
    <col min="11020" max="11020" width="3.28515625" style="2" customWidth="1"/>
    <col min="11021" max="11021" width="4.7109375" style="2" customWidth="1"/>
    <col min="11022" max="11022" width="3.42578125" style="2" customWidth="1"/>
    <col min="11023" max="11023" width="3.140625" style="2" customWidth="1"/>
    <col min="11024" max="11024" width="3.42578125" style="2" customWidth="1"/>
    <col min="11025" max="11026" width="3.7109375" style="2" customWidth="1"/>
    <col min="11027" max="11028" width="3.5703125" style="2" customWidth="1"/>
    <col min="11029" max="11029" width="4.140625" style="2" customWidth="1"/>
    <col min="11030" max="11030" width="3.7109375" style="2" customWidth="1"/>
    <col min="11031" max="11031" width="3.85546875" style="2" customWidth="1"/>
    <col min="11032" max="11032" width="3.5703125" style="2" customWidth="1"/>
    <col min="11033" max="11033" width="4" style="2" customWidth="1"/>
    <col min="11034" max="11034" width="3" style="2" customWidth="1"/>
    <col min="11035" max="11036" width="3.42578125" style="2" customWidth="1"/>
    <col min="11037" max="11037" width="3.7109375" style="2" customWidth="1"/>
    <col min="11038" max="11038" width="3" style="2" customWidth="1"/>
    <col min="11039" max="11039" width="3.85546875" style="2" customWidth="1"/>
    <col min="11040" max="11040" width="4" style="2" customWidth="1"/>
    <col min="11041" max="11041" width="3.85546875" style="2" customWidth="1"/>
    <col min="11042" max="11042" width="4" style="2" customWidth="1"/>
    <col min="11043" max="11265" width="5.5703125" style="2"/>
    <col min="11266" max="11266" width="4.140625" style="2" customWidth="1"/>
    <col min="11267" max="11267" width="26.28515625" style="2" customWidth="1"/>
    <col min="11268" max="11268" width="4.140625" style="2" customWidth="1"/>
    <col min="11269" max="11269" width="3.5703125" style="2" customWidth="1"/>
    <col min="11270" max="11270" width="4" style="2" customWidth="1"/>
    <col min="11271" max="11271" width="3.7109375" style="2" customWidth="1"/>
    <col min="11272" max="11272" width="3.5703125" style="2" customWidth="1"/>
    <col min="11273" max="11273" width="3.85546875" style="2" customWidth="1"/>
    <col min="11274" max="11274" width="3.5703125" style="2" customWidth="1"/>
    <col min="11275" max="11275" width="3.7109375" style="2" customWidth="1"/>
    <col min="11276" max="11276" width="3.28515625" style="2" customWidth="1"/>
    <col min="11277" max="11277" width="4.7109375" style="2" customWidth="1"/>
    <col min="11278" max="11278" width="3.42578125" style="2" customWidth="1"/>
    <col min="11279" max="11279" width="3.140625" style="2" customWidth="1"/>
    <col min="11280" max="11280" width="3.42578125" style="2" customWidth="1"/>
    <col min="11281" max="11282" width="3.7109375" style="2" customWidth="1"/>
    <col min="11283" max="11284" width="3.5703125" style="2" customWidth="1"/>
    <col min="11285" max="11285" width="4.140625" style="2" customWidth="1"/>
    <col min="11286" max="11286" width="3.7109375" style="2" customWidth="1"/>
    <col min="11287" max="11287" width="3.85546875" style="2" customWidth="1"/>
    <col min="11288" max="11288" width="3.5703125" style="2" customWidth="1"/>
    <col min="11289" max="11289" width="4" style="2" customWidth="1"/>
    <col min="11290" max="11290" width="3" style="2" customWidth="1"/>
    <col min="11291" max="11292" width="3.42578125" style="2" customWidth="1"/>
    <col min="11293" max="11293" width="3.7109375" style="2" customWidth="1"/>
    <col min="11294" max="11294" width="3" style="2" customWidth="1"/>
    <col min="11295" max="11295" width="3.85546875" style="2" customWidth="1"/>
    <col min="11296" max="11296" width="4" style="2" customWidth="1"/>
    <col min="11297" max="11297" width="3.85546875" style="2" customWidth="1"/>
    <col min="11298" max="11298" width="4" style="2" customWidth="1"/>
    <col min="11299" max="11521" width="5.5703125" style="2"/>
    <col min="11522" max="11522" width="4.140625" style="2" customWidth="1"/>
    <col min="11523" max="11523" width="26.28515625" style="2" customWidth="1"/>
    <col min="11524" max="11524" width="4.140625" style="2" customWidth="1"/>
    <col min="11525" max="11525" width="3.5703125" style="2" customWidth="1"/>
    <col min="11526" max="11526" width="4" style="2" customWidth="1"/>
    <col min="11527" max="11527" width="3.7109375" style="2" customWidth="1"/>
    <col min="11528" max="11528" width="3.5703125" style="2" customWidth="1"/>
    <col min="11529" max="11529" width="3.85546875" style="2" customWidth="1"/>
    <col min="11530" max="11530" width="3.5703125" style="2" customWidth="1"/>
    <col min="11531" max="11531" width="3.7109375" style="2" customWidth="1"/>
    <col min="11532" max="11532" width="3.28515625" style="2" customWidth="1"/>
    <col min="11533" max="11533" width="4.7109375" style="2" customWidth="1"/>
    <col min="11534" max="11534" width="3.42578125" style="2" customWidth="1"/>
    <col min="11535" max="11535" width="3.140625" style="2" customWidth="1"/>
    <col min="11536" max="11536" width="3.42578125" style="2" customWidth="1"/>
    <col min="11537" max="11538" width="3.7109375" style="2" customWidth="1"/>
    <col min="11539" max="11540" width="3.5703125" style="2" customWidth="1"/>
    <col min="11541" max="11541" width="4.140625" style="2" customWidth="1"/>
    <col min="11542" max="11542" width="3.7109375" style="2" customWidth="1"/>
    <col min="11543" max="11543" width="3.85546875" style="2" customWidth="1"/>
    <col min="11544" max="11544" width="3.5703125" style="2" customWidth="1"/>
    <col min="11545" max="11545" width="4" style="2" customWidth="1"/>
    <col min="11546" max="11546" width="3" style="2" customWidth="1"/>
    <col min="11547" max="11548" width="3.42578125" style="2" customWidth="1"/>
    <col min="11549" max="11549" width="3.7109375" style="2" customWidth="1"/>
    <col min="11550" max="11550" width="3" style="2" customWidth="1"/>
    <col min="11551" max="11551" width="3.85546875" style="2" customWidth="1"/>
    <col min="11552" max="11552" width="4" style="2" customWidth="1"/>
    <col min="11553" max="11553" width="3.85546875" style="2" customWidth="1"/>
    <col min="11554" max="11554" width="4" style="2" customWidth="1"/>
    <col min="11555" max="11777" width="5.5703125" style="2"/>
    <col min="11778" max="11778" width="4.140625" style="2" customWidth="1"/>
    <col min="11779" max="11779" width="26.28515625" style="2" customWidth="1"/>
    <col min="11780" max="11780" width="4.140625" style="2" customWidth="1"/>
    <col min="11781" max="11781" width="3.5703125" style="2" customWidth="1"/>
    <col min="11782" max="11782" width="4" style="2" customWidth="1"/>
    <col min="11783" max="11783" width="3.7109375" style="2" customWidth="1"/>
    <col min="11784" max="11784" width="3.5703125" style="2" customWidth="1"/>
    <col min="11785" max="11785" width="3.85546875" style="2" customWidth="1"/>
    <col min="11786" max="11786" width="3.5703125" style="2" customWidth="1"/>
    <col min="11787" max="11787" width="3.7109375" style="2" customWidth="1"/>
    <col min="11788" max="11788" width="3.28515625" style="2" customWidth="1"/>
    <col min="11789" max="11789" width="4.7109375" style="2" customWidth="1"/>
    <col min="11790" max="11790" width="3.42578125" style="2" customWidth="1"/>
    <col min="11791" max="11791" width="3.140625" style="2" customWidth="1"/>
    <col min="11792" max="11792" width="3.42578125" style="2" customWidth="1"/>
    <col min="11793" max="11794" width="3.7109375" style="2" customWidth="1"/>
    <col min="11795" max="11796" width="3.5703125" style="2" customWidth="1"/>
    <col min="11797" max="11797" width="4.140625" style="2" customWidth="1"/>
    <col min="11798" max="11798" width="3.7109375" style="2" customWidth="1"/>
    <col min="11799" max="11799" width="3.85546875" style="2" customWidth="1"/>
    <col min="11800" max="11800" width="3.5703125" style="2" customWidth="1"/>
    <col min="11801" max="11801" width="4" style="2" customWidth="1"/>
    <col min="11802" max="11802" width="3" style="2" customWidth="1"/>
    <col min="11803" max="11804" width="3.42578125" style="2" customWidth="1"/>
    <col min="11805" max="11805" width="3.7109375" style="2" customWidth="1"/>
    <col min="11806" max="11806" width="3" style="2" customWidth="1"/>
    <col min="11807" max="11807" width="3.85546875" style="2" customWidth="1"/>
    <col min="11808" max="11808" width="4" style="2" customWidth="1"/>
    <col min="11809" max="11809" width="3.85546875" style="2" customWidth="1"/>
    <col min="11810" max="11810" width="4" style="2" customWidth="1"/>
    <col min="11811" max="12033" width="5.5703125" style="2"/>
    <col min="12034" max="12034" width="4.140625" style="2" customWidth="1"/>
    <col min="12035" max="12035" width="26.28515625" style="2" customWidth="1"/>
    <col min="12036" max="12036" width="4.140625" style="2" customWidth="1"/>
    <col min="12037" max="12037" width="3.5703125" style="2" customWidth="1"/>
    <col min="12038" max="12038" width="4" style="2" customWidth="1"/>
    <col min="12039" max="12039" width="3.7109375" style="2" customWidth="1"/>
    <col min="12040" max="12040" width="3.5703125" style="2" customWidth="1"/>
    <col min="12041" max="12041" width="3.85546875" style="2" customWidth="1"/>
    <col min="12042" max="12042" width="3.5703125" style="2" customWidth="1"/>
    <col min="12043" max="12043" width="3.7109375" style="2" customWidth="1"/>
    <col min="12044" max="12044" width="3.28515625" style="2" customWidth="1"/>
    <col min="12045" max="12045" width="4.7109375" style="2" customWidth="1"/>
    <col min="12046" max="12046" width="3.42578125" style="2" customWidth="1"/>
    <col min="12047" max="12047" width="3.140625" style="2" customWidth="1"/>
    <col min="12048" max="12048" width="3.42578125" style="2" customWidth="1"/>
    <col min="12049" max="12050" width="3.7109375" style="2" customWidth="1"/>
    <col min="12051" max="12052" width="3.5703125" style="2" customWidth="1"/>
    <col min="12053" max="12053" width="4.140625" style="2" customWidth="1"/>
    <col min="12054" max="12054" width="3.7109375" style="2" customWidth="1"/>
    <col min="12055" max="12055" width="3.85546875" style="2" customWidth="1"/>
    <col min="12056" max="12056" width="3.5703125" style="2" customWidth="1"/>
    <col min="12057" max="12057" width="4" style="2" customWidth="1"/>
    <col min="12058" max="12058" width="3" style="2" customWidth="1"/>
    <col min="12059" max="12060" width="3.42578125" style="2" customWidth="1"/>
    <col min="12061" max="12061" width="3.7109375" style="2" customWidth="1"/>
    <col min="12062" max="12062" width="3" style="2" customWidth="1"/>
    <col min="12063" max="12063" width="3.85546875" style="2" customWidth="1"/>
    <col min="12064" max="12064" width="4" style="2" customWidth="1"/>
    <col min="12065" max="12065" width="3.85546875" style="2" customWidth="1"/>
    <col min="12066" max="12066" width="4" style="2" customWidth="1"/>
    <col min="12067" max="12289" width="5.5703125" style="2"/>
    <col min="12290" max="12290" width="4.140625" style="2" customWidth="1"/>
    <col min="12291" max="12291" width="26.28515625" style="2" customWidth="1"/>
    <col min="12292" max="12292" width="4.140625" style="2" customWidth="1"/>
    <col min="12293" max="12293" width="3.5703125" style="2" customWidth="1"/>
    <col min="12294" max="12294" width="4" style="2" customWidth="1"/>
    <col min="12295" max="12295" width="3.7109375" style="2" customWidth="1"/>
    <col min="12296" max="12296" width="3.5703125" style="2" customWidth="1"/>
    <col min="12297" max="12297" width="3.85546875" style="2" customWidth="1"/>
    <col min="12298" max="12298" width="3.5703125" style="2" customWidth="1"/>
    <col min="12299" max="12299" width="3.7109375" style="2" customWidth="1"/>
    <col min="12300" max="12300" width="3.28515625" style="2" customWidth="1"/>
    <col min="12301" max="12301" width="4.7109375" style="2" customWidth="1"/>
    <col min="12302" max="12302" width="3.42578125" style="2" customWidth="1"/>
    <col min="12303" max="12303" width="3.140625" style="2" customWidth="1"/>
    <col min="12304" max="12304" width="3.42578125" style="2" customWidth="1"/>
    <col min="12305" max="12306" width="3.7109375" style="2" customWidth="1"/>
    <col min="12307" max="12308" width="3.5703125" style="2" customWidth="1"/>
    <col min="12309" max="12309" width="4.140625" style="2" customWidth="1"/>
    <col min="12310" max="12310" width="3.7109375" style="2" customWidth="1"/>
    <col min="12311" max="12311" width="3.85546875" style="2" customWidth="1"/>
    <col min="12312" max="12312" width="3.5703125" style="2" customWidth="1"/>
    <col min="12313" max="12313" width="4" style="2" customWidth="1"/>
    <col min="12314" max="12314" width="3" style="2" customWidth="1"/>
    <col min="12315" max="12316" width="3.42578125" style="2" customWidth="1"/>
    <col min="12317" max="12317" width="3.7109375" style="2" customWidth="1"/>
    <col min="12318" max="12318" width="3" style="2" customWidth="1"/>
    <col min="12319" max="12319" width="3.85546875" style="2" customWidth="1"/>
    <col min="12320" max="12320" width="4" style="2" customWidth="1"/>
    <col min="12321" max="12321" width="3.85546875" style="2" customWidth="1"/>
    <col min="12322" max="12322" width="4" style="2" customWidth="1"/>
    <col min="12323" max="12545" width="5.5703125" style="2"/>
    <col min="12546" max="12546" width="4.140625" style="2" customWidth="1"/>
    <col min="12547" max="12547" width="26.28515625" style="2" customWidth="1"/>
    <col min="12548" max="12548" width="4.140625" style="2" customWidth="1"/>
    <col min="12549" max="12549" width="3.5703125" style="2" customWidth="1"/>
    <col min="12550" max="12550" width="4" style="2" customWidth="1"/>
    <col min="12551" max="12551" width="3.7109375" style="2" customWidth="1"/>
    <col min="12552" max="12552" width="3.5703125" style="2" customWidth="1"/>
    <col min="12553" max="12553" width="3.85546875" style="2" customWidth="1"/>
    <col min="12554" max="12554" width="3.5703125" style="2" customWidth="1"/>
    <col min="12555" max="12555" width="3.7109375" style="2" customWidth="1"/>
    <col min="12556" max="12556" width="3.28515625" style="2" customWidth="1"/>
    <col min="12557" max="12557" width="4.7109375" style="2" customWidth="1"/>
    <col min="12558" max="12558" width="3.42578125" style="2" customWidth="1"/>
    <col min="12559" max="12559" width="3.140625" style="2" customWidth="1"/>
    <col min="12560" max="12560" width="3.42578125" style="2" customWidth="1"/>
    <col min="12561" max="12562" width="3.7109375" style="2" customWidth="1"/>
    <col min="12563" max="12564" width="3.5703125" style="2" customWidth="1"/>
    <col min="12565" max="12565" width="4.140625" style="2" customWidth="1"/>
    <col min="12566" max="12566" width="3.7109375" style="2" customWidth="1"/>
    <col min="12567" max="12567" width="3.85546875" style="2" customWidth="1"/>
    <col min="12568" max="12568" width="3.5703125" style="2" customWidth="1"/>
    <col min="12569" max="12569" width="4" style="2" customWidth="1"/>
    <col min="12570" max="12570" width="3" style="2" customWidth="1"/>
    <col min="12571" max="12572" width="3.42578125" style="2" customWidth="1"/>
    <col min="12573" max="12573" width="3.7109375" style="2" customWidth="1"/>
    <col min="12574" max="12574" width="3" style="2" customWidth="1"/>
    <col min="12575" max="12575" width="3.85546875" style="2" customWidth="1"/>
    <col min="12576" max="12576" width="4" style="2" customWidth="1"/>
    <col min="12577" max="12577" width="3.85546875" style="2" customWidth="1"/>
    <col min="12578" max="12578" width="4" style="2" customWidth="1"/>
    <col min="12579" max="12801" width="5.5703125" style="2"/>
    <col min="12802" max="12802" width="4.140625" style="2" customWidth="1"/>
    <col min="12803" max="12803" width="26.28515625" style="2" customWidth="1"/>
    <col min="12804" max="12804" width="4.140625" style="2" customWidth="1"/>
    <col min="12805" max="12805" width="3.5703125" style="2" customWidth="1"/>
    <col min="12806" max="12806" width="4" style="2" customWidth="1"/>
    <col min="12807" max="12807" width="3.7109375" style="2" customWidth="1"/>
    <col min="12808" max="12808" width="3.5703125" style="2" customWidth="1"/>
    <col min="12809" max="12809" width="3.85546875" style="2" customWidth="1"/>
    <col min="12810" max="12810" width="3.5703125" style="2" customWidth="1"/>
    <col min="12811" max="12811" width="3.7109375" style="2" customWidth="1"/>
    <col min="12812" max="12812" width="3.28515625" style="2" customWidth="1"/>
    <col min="12813" max="12813" width="4.7109375" style="2" customWidth="1"/>
    <col min="12814" max="12814" width="3.42578125" style="2" customWidth="1"/>
    <col min="12815" max="12815" width="3.140625" style="2" customWidth="1"/>
    <col min="12816" max="12816" width="3.42578125" style="2" customWidth="1"/>
    <col min="12817" max="12818" width="3.7109375" style="2" customWidth="1"/>
    <col min="12819" max="12820" width="3.5703125" style="2" customWidth="1"/>
    <col min="12821" max="12821" width="4.140625" style="2" customWidth="1"/>
    <col min="12822" max="12822" width="3.7109375" style="2" customWidth="1"/>
    <col min="12823" max="12823" width="3.85546875" style="2" customWidth="1"/>
    <col min="12824" max="12824" width="3.5703125" style="2" customWidth="1"/>
    <col min="12825" max="12825" width="4" style="2" customWidth="1"/>
    <col min="12826" max="12826" width="3" style="2" customWidth="1"/>
    <col min="12827" max="12828" width="3.42578125" style="2" customWidth="1"/>
    <col min="12829" max="12829" width="3.7109375" style="2" customWidth="1"/>
    <col min="12830" max="12830" width="3" style="2" customWidth="1"/>
    <col min="12831" max="12831" width="3.85546875" style="2" customWidth="1"/>
    <col min="12832" max="12832" width="4" style="2" customWidth="1"/>
    <col min="12833" max="12833" width="3.85546875" style="2" customWidth="1"/>
    <col min="12834" max="12834" width="4" style="2" customWidth="1"/>
    <col min="12835" max="13057" width="5.5703125" style="2"/>
    <col min="13058" max="13058" width="4.140625" style="2" customWidth="1"/>
    <col min="13059" max="13059" width="26.28515625" style="2" customWidth="1"/>
    <col min="13060" max="13060" width="4.140625" style="2" customWidth="1"/>
    <col min="13061" max="13061" width="3.5703125" style="2" customWidth="1"/>
    <col min="13062" max="13062" width="4" style="2" customWidth="1"/>
    <col min="13063" max="13063" width="3.7109375" style="2" customWidth="1"/>
    <col min="13064" max="13064" width="3.5703125" style="2" customWidth="1"/>
    <col min="13065" max="13065" width="3.85546875" style="2" customWidth="1"/>
    <col min="13066" max="13066" width="3.5703125" style="2" customWidth="1"/>
    <col min="13067" max="13067" width="3.7109375" style="2" customWidth="1"/>
    <col min="13068" max="13068" width="3.28515625" style="2" customWidth="1"/>
    <col min="13069" max="13069" width="4.7109375" style="2" customWidth="1"/>
    <col min="13070" max="13070" width="3.42578125" style="2" customWidth="1"/>
    <col min="13071" max="13071" width="3.140625" style="2" customWidth="1"/>
    <col min="13072" max="13072" width="3.42578125" style="2" customWidth="1"/>
    <col min="13073" max="13074" width="3.7109375" style="2" customWidth="1"/>
    <col min="13075" max="13076" width="3.5703125" style="2" customWidth="1"/>
    <col min="13077" max="13077" width="4.140625" style="2" customWidth="1"/>
    <col min="13078" max="13078" width="3.7109375" style="2" customWidth="1"/>
    <col min="13079" max="13079" width="3.85546875" style="2" customWidth="1"/>
    <col min="13080" max="13080" width="3.5703125" style="2" customWidth="1"/>
    <col min="13081" max="13081" width="4" style="2" customWidth="1"/>
    <col min="13082" max="13082" width="3" style="2" customWidth="1"/>
    <col min="13083" max="13084" width="3.42578125" style="2" customWidth="1"/>
    <col min="13085" max="13085" width="3.7109375" style="2" customWidth="1"/>
    <col min="13086" max="13086" width="3" style="2" customWidth="1"/>
    <col min="13087" max="13087" width="3.85546875" style="2" customWidth="1"/>
    <col min="13088" max="13088" width="4" style="2" customWidth="1"/>
    <col min="13089" max="13089" width="3.85546875" style="2" customWidth="1"/>
    <col min="13090" max="13090" width="4" style="2" customWidth="1"/>
    <col min="13091" max="13313" width="5.5703125" style="2"/>
    <col min="13314" max="13314" width="4.140625" style="2" customWidth="1"/>
    <col min="13315" max="13315" width="26.28515625" style="2" customWidth="1"/>
    <col min="13316" max="13316" width="4.140625" style="2" customWidth="1"/>
    <col min="13317" max="13317" width="3.5703125" style="2" customWidth="1"/>
    <col min="13318" max="13318" width="4" style="2" customWidth="1"/>
    <col min="13319" max="13319" width="3.7109375" style="2" customWidth="1"/>
    <col min="13320" max="13320" width="3.5703125" style="2" customWidth="1"/>
    <col min="13321" max="13321" width="3.85546875" style="2" customWidth="1"/>
    <col min="13322" max="13322" width="3.5703125" style="2" customWidth="1"/>
    <col min="13323" max="13323" width="3.7109375" style="2" customWidth="1"/>
    <col min="13324" max="13324" width="3.28515625" style="2" customWidth="1"/>
    <col min="13325" max="13325" width="4.7109375" style="2" customWidth="1"/>
    <col min="13326" max="13326" width="3.42578125" style="2" customWidth="1"/>
    <col min="13327" max="13327" width="3.140625" style="2" customWidth="1"/>
    <col min="13328" max="13328" width="3.42578125" style="2" customWidth="1"/>
    <col min="13329" max="13330" width="3.7109375" style="2" customWidth="1"/>
    <col min="13331" max="13332" width="3.5703125" style="2" customWidth="1"/>
    <col min="13333" max="13333" width="4.140625" style="2" customWidth="1"/>
    <col min="13334" max="13334" width="3.7109375" style="2" customWidth="1"/>
    <col min="13335" max="13335" width="3.85546875" style="2" customWidth="1"/>
    <col min="13336" max="13336" width="3.5703125" style="2" customWidth="1"/>
    <col min="13337" max="13337" width="4" style="2" customWidth="1"/>
    <col min="13338" max="13338" width="3" style="2" customWidth="1"/>
    <col min="13339" max="13340" width="3.42578125" style="2" customWidth="1"/>
    <col min="13341" max="13341" width="3.7109375" style="2" customWidth="1"/>
    <col min="13342" max="13342" width="3" style="2" customWidth="1"/>
    <col min="13343" max="13343" width="3.85546875" style="2" customWidth="1"/>
    <col min="13344" max="13344" width="4" style="2" customWidth="1"/>
    <col min="13345" max="13345" width="3.85546875" style="2" customWidth="1"/>
    <col min="13346" max="13346" width="4" style="2" customWidth="1"/>
    <col min="13347" max="13569" width="5.5703125" style="2"/>
    <col min="13570" max="13570" width="4.140625" style="2" customWidth="1"/>
    <col min="13571" max="13571" width="26.28515625" style="2" customWidth="1"/>
    <col min="13572" max="13572" width="4.140625" style="2" customWidth="1"/>
    <col min="13573" max="13573" width="3.5703125" style="2" customWidth="1"/>
    <col min="13574" max="13574" width="4" style="2" customWidth="1"/>
    <col min="13575" max="13575" width="3.7109375" style="2" customWidth="1"/>
    <col min="13576" max="13576" width="3.5703125" style="2" customWidth="1"/>
    <col min="13577" max="13577" width="3.85546875" style="2" customWidth="1"/>
    <col min="13578" max="13578" width="3.5703125" style="2" customWidth="1"/>
    <col min="13579" max="13579" width="3.7109375" style="2" customWidth="1"/>
    <col min="13580" max="13580" width="3.28515625" style="2" customWidth="1"/>
    <col min="13581" max="13581" width="4.7109375" style="2" customWidth="1"/>
    <col min="13582" max="13582" width="3.42578125" style="2" customWidth="1"/>
    <col min="13583" max="13583" width="3.140625" style="2" customWidth="1"/>
    <col min="13584" max="13584" width="3.42578125" style="2" customWidth="1"/>
    <col min="13585" max="13586" width="3.7109375" style="2" customWidth="1"/>
    <col min="13587" max="13588" width="3.5703125" style="2" customWidth="1"/>
    <col min="13589" max="13589" width="4.140625" style="2" customWidth="1"/>
    <col min="13590" max="13590" width="3.7109375" style="2" customWidth="1"/>
    <col min="13591" max="13591" width="3.85546875" style="2" customWidth="1"/>
    <col min="13592" max="13592" width="3.5703125" style="2" customWidth="1"/>
    <col min="13593" max="13593" width="4" style="2" customWidth="1"/>
    <col min="13594" max="13594" width="3" style="2" customWidth="1"/>
    <col min="13595" max="13596" width="3.42578125" style="2" customWidth="1"/>
    <col min="13597" max="13597" width="3.7109375" style="2" customWidth="1"/>
    <col min="13598" max="13598" width="3" style="2" customWidth="1"/>
    <col min="13599" max="13599" width="3.85546875" style="2" customWidth="1"/>
    <col min="13600" max="13600" width="4" style="2" customWidth="1"/>
    <col min="13601" max="13601" width="3.85546875" style="2" customWidth="1"/>
    <col min="13602" max="13602" width="4" style="2" customWidth="1"/>
    <col min="13603" max="13825" width="5.5703125" style="2"/>
    <col min="13826" max="13826" width="4.140625" style="2" customWidth="1"/>
    <col min="13827" max="13827" width="26.28515625" style="2" customWidth="1"/>
    <col min="13828" max="13828" width="4.140625" style="2" customWidth="1"/>
    <col min="13829" max="13829" width="3.5703125" style="2" customWidth="1"/>
    <col min="13830" max="13830" width="4" style="2" customWidth="1"/>
    <col min="13831" max="13831" width="3.7109375" style="2" customWidth="1"/>
    <col min="13832" max="13832" width="3.5703125" style="2" customWidth="1"/>
    <col min="13833" max="13833" width="3.85546875" style="2" customWidth="1"/>
    <col min="13834" max="13834" width="3.5703125" style="2" customWidth="1"/>
    <col min="13835" max="13835" width="3.7109375" style="2" customWidth="1"/>
    <col min="13836" max="13836" width="3.28515625" style="2" customWidth="1"/>
    <col min="13837" max="13837" width="4.7109375" style="2" customWidth="1"/>
    <col min="13838" max="13838" width="3.42578125" style="2" customWidth="1"/>
    <col min="13839" max="13839" width="3.140625" style="2" customWidth="1"/>
    <col min="13840" max="13840" width="3.42578125" style="2" customWidth="1"/>
    <col min="13841" max="13842" width="3.7109375" style="2" customWidth="1"/>
    <col min="13843" max="13844" width="3.5703125" style="2" customWidth="1"/>
    <col min="13845" max="13845" width="4.140625" style="2" customWidth="1"/>
    <col min="13846" max="13846" width="3.7109375" style="2" customWidth="1"/>
    <col min="13847" max="13847" width="3.85546875" style="2" customWidth="1"/>
    <col min="13848" max="13848" width="3.5703125" style="2" customWidth="1"/>
    <col min="13849" max="13849" width="4" style="2" customWidth="1"/>
    <col min="13850" max="13850" width="3" style="2" customWidth="1"/>
    <col min="13851" max="13852" width="3.42578125" style="2" customWidth="1"/>
    <col min="13853" max="13853" width="3.7109375" style="2" customWidth="1"/>
    <col min="13854" max="13854" width="3" style="2" customWidth="1"/>
    <col min="13855" max="13855" width="3.85546875" style="2" customWidth="1"/>
    <col min="13856" max="13856" width="4" style="2" customWidth="1"/>
    <col min="13857" max="13857" width="3.85546875" style="2" customWidth="1"/>
    <col min="13858" max="13858" width="4" style="2" customWidth="1"/>
    <col min="13859" max="14081" width="5.5703125" style="2"/>
    <col min="14082" max="14082" width="4.140625" style="2" customWidth="1"/>
    <col min="14083" max="14083" width="26.28515625" style="2" customWidth="1"/>
    <col min="14084" max="14084" width="4.140625" style="2" customWidth="1"/>
    <col min="14085" max="14085" width="3.5703125" style="2" customWidth="1"/>
    <col min="14086" max="14086" width="4" style="2" customWidth="1"/>
    <col min="14087" max="14087" width="3.7109375" style="2" customWidth="1"/>
    <col min="14088" max="14088" width="3.5703125" style="2" customWidth="1"/>
    <col min="14089" max="14089" width="3.85546875" style="2" customWidth="1"/>
    <col min="14090" max="14090" width="3.5703125" style="2" customWidth="1"/>
    <col min="14091" max="14091" width="3.7109375" style="2" customWidth="1"/>
    <col min="14092" max="14092" width="3.28515625" style="2" customWidth="1"/>
    <col min="14093" max="14093" width="4.7109375" style="2" customWidth="1"/>
    <col min="14094" max="14094" width="3.42578125" style="2" customWidth="1"/>
    <col min="14095" max="14095" width="3.140625" style="2" customWidth="1"/>
    <col min="14096" max="14096" width="3.42578125" style="2" customWidth="1"/>
    <col min="14097" max="14098" width="3.7109375" style="2" customWidth="1"/>
    <col min="14099" max="14100" width="3.5703125" style="2" customWidth="1"/>
    <col min="14101" max="14101" width="4.140625" style="2" customWidth="1"/>
    <col min="14102" max="14102" width="3.7109375" style="2" customWidth="1"/>
    <col min="14103" max="14103" width="3.85546875" style="2" customWidth="1"/>
    <col min="14104" max="14104" width="3.5703125" style="2" customWidth="1"/>
    <col min="14105" max="14105" width="4" style="2" customWidth="1"/>
    <col min="14106" max="14106" width="3" style="2" customWidth="1"/>
    <col min="14107" max="14108" width="3.42578125" style="2" customWidth="1"/>
    <col min="14109" max="14109" width="3.7109375" style="2" customWidth="1"/>
    <col min="14110" max="14110" width="3" style="2" customWidth="1"/>
    <col min="14111" max="14111" width="3.85546875" style="2" customWidth="1"/>
    <col min="14112" max="14112" width="4" style="2" customWidth="1"/>
    <col min="14113" max="14113" width="3.85546875" style="2" customWidth="1"/>
    <col min="14114" max="14114" width="4" style="2" customWidth="1"/>
    <col min="14115" max="14337" width="5.5703125" style="2"/>
    <col min="14338" max="14338" width="4.140625" style="2" customWidth="1"/>
    <col min="14339" max="14339" width="26.28515625" style="2" customWidth="1"/>
    <col min="14340" max="14340" width="4.140625" style="2" customWidth="1"/>
    <col min="14341" max="14341" width="3.5703125" style="2" customWidth="1"/>
    <col min="14342" max="14342" width="4" style="2" customWidth="1"/>
    <col min="14343" max="14343" width="3.7109375" style="2" customWidth="1"/>
    <col min="14344" max="14344" width="3.5703125" style="2" customWidth="1"/>
    <col min="14345" max="14345" width="3.85546875" style="2" customWidth="1"/>
    <col min="14346" max="14346" width="3.5703125" style="2" customWidth="1"/>
    <col min="14347" max="14347" width="3.7109375" style="2" customWidth="1"/>
    <col min="14348" max="14348" width="3.28515625" style="2" customWidth="1"/>
    <col min="14349" max="14349" width="4.7109375" style="2" customWidth="1"/>
    <col min="14350" max="14350" width="3.42578125" style="2" customWidth="1"/>
    <col min="14351" max="14351" width="3.140625" style="2" customWidth="1"/>
    <col min="14352" max="14352" width="3.42578125" style="2" customWidth="1"/>
    <col min="14353" max="14354" width="3.7109375" style="2" customWidth="1"/>
    <col min="14355" max="14356" width="3.5703125" style="2" customWidth="1"/>
    <col min="14357" max="14357" width="4.140625" style="2" customWidth="1"/>
    <col min="14358" max="14358" width="3.7109375" style="2" customWidth="1"/>
    <col min="14359" max="14359" width="3.85546875" style="2" customWidth="1"/>
    <col min="14360" max="14360" width="3.5703125" style="2" customWidth="1"/>
    <col min="14361" max="14361" width="4" style="2" customWidth="1"/>
    <col min="14362" max="14362" width="3" style="2" customWidth="1"/>
    <col min="14363" max="14364" width="3.42578125" style="2" customWidth="1"/>
    <col min="14365" max="14365" width="3.7109375" style="2" customWidth="1"/>
    <col min="14366" max="14366" width="3" style="2" customWidth="1"/>
    <col min="14367" max="14367" width="3.85546875" style="2" customWidth="1"/>
    <col min="14368" max="14368" width="4" style="2" customWidth="1"/>
    <col min="14369" max="14369" width="3.85546875" style="2" customWidth="1"/>
    <col min="14370" max="14370" width="4" style="2" customWidth="1"/>
    <col min="14371" max="14593" width="5.5703125" style="2"/>
    <col min="14594" max="14594" width="4.140625" style="2" customWidth="1"/>
    <col min="14595" max="14595" width="26.28515625" style="2" customWidth="1"/>
    <col min="14596" max="14596" width="4.140625" style="2" customWidth="1"/>
    <col min="14597" max="14597" width="3.5703125" style="2" customWidth="1"/>
    <col min="14598" max="14598" width="4" style="2" customWidth="1"/>
    <col min="14599" max="14599" width="3.7109375" style="2" customWidth="1"/>
    <col min="14600" max="14600" width="3.5703125" style="2" customWidth="1"/>
    <col min="14601" max="14601" width="3.85546875" style="2" customWidth="1"/>
    <col min="14602" max="14602" width="3.5703125" style="2" customWidth="1"/>
    <col min="14603" max="14603" width="3.7109375" style="2" customWidth="1"/>
    <col min="14604" max="14604" width="3.28515625" style="2" customWidth="1"/>
    <col min="14605" max="14605" width="4.7109375" style="2" customWidth="1"/>
    <col min="14606" max="14606" width="3.42578125" style="2" customWidth="1"/>
    <col min="14607" max="14607" width="3.140625" style="2" customWidth="1"/>
    <col min="14608" max="14608" width="3.42578125" style="2" customWidth="1"/>
    <col min="14609" max="14610" width="3.7109375" style="2" customWidth="1"/>
    <col min="14611" max="14612" width="3.5703125" style="2" customWidth="1"/>
    <col min="14613" max="14613" width="4.140625" style="2" customWidth="1"/>
    <col min="14614" max="14614" width="3.7109375" style="2" customWidth="1"/>
    <col min="14615" max="14615" width="3.85546875" style="2" customWidth="1"/>
    <col min="14616" max="14616" width="3.5703125" style="2" customWidth="1"/>
    <col min="14617" max="14617" width="4" style="2" customWidth="1"/>
    <col min="14618" max="14618" width="3" style="2" customWidth="1"/>
    <col min="14619" max="14620" width="3.42578125" style="2" customWidth="1"/>
    <col min="14621" max="14621" width="3.7109375" style="2" customWidth="1"/>
    <col min="14622" max="14622" width="3" style="2" customWidth="1"/>
    <col min="14623" max="14623" width="3.85546875" style="2" customWidth="1"/>
    <col min="14624" max="14624" width="4" style="2" customWidth="1"/>
    <col min="14625" max="14625" width="3.85546875" style="2" customWidth="1"/>
    <col min="14626" max="14626" width="4" style="2" customWidth="1"/>
    <col min="14627" max="14849" width="5.5703125" style="2"/>
    <col min="14850" max="14850" width="4.140625" style="2" customWidth="1"/>
    <col min="14851" max="14851" width="26.28515625" style="2" customWidth="1"/>
    <col min="14852" max="14852" width="4.140625" style="2" customWidth="1"/>
    <col min="14853" max="14853" width="3.5703125" style="2" customWidth="1"/>
    <col min="14854" max="14854" width="4" style="2" customWidth="1"/>
    <col min="14855" max="14855" width="3.7109375" style="2" customWidth="1"/>
    <col min="14856" max="14856" width="3.5703125" style="2" customWidth="1"/>
    <col min="14857" max="14857" width="3.85546875" style="2" customWidth="1"/>
    <col min="14858" max="14858" width="3.5703125" style="2" customWidth="1"/>
    <col min="14859" max="14859" width="3.7109375" style="2" customWidth="1"/>
    <col min="14860" max="14860" width="3.28515625" style="2" customWidth="1"/>
    <col min="14861" max="14861" width="4.7109375" style="2" customWidth="1"/>
    <col min="14862" max="14862" width="3.42578125" style="2" customWidth="1"/>
    <col min="14863" max="14863" width="3.140625" style="2" customWidth="1"/>
    <col min="14864" max="14864" width="3.42578125" style="2" customWidth="1"/>
    <col min="14865" max="14866" width="3.7109375" style="2" customWidth="1"/>
    <col min="14867" max="14868" width="3.5703125" style="2" customWidth="1"/>
    <col min="14869" max="14869" width="4.140625" style="2" customWidth="1"/>
    <col min="14870" max="14870" width="3.7109375" style="2" customWidth="1"/>
    <col min="14871" max="14871" width="3.85546875" style="2" customWidth="1"/>
    <col min="14872" max="14872" width="3.5703125" style="2" customWidth="1"/>
    <col min="14873" max="14873" width="4" style="2" customWidth="1"/>
    <col min="14874" max="14874" width="3" style="2" customWidth="1"/>
    <col min="14875" max="14876" width="3.42578125" style="2" customWidth="1"/>
    <col min="14877" max="14877" width="3.7109375" style="2" customWidth="1"/>
    <col min="14878" max="14878" width="3" style="2" customWidth="1"/>
    <col min="14879" max="14879" width="3.85546875" style="2" customWidth="1"/>
    <col min="14880" max="14880" width="4" style="2" customWidth="1"/>
    <col min="14881" max="14881" width="3.85546875" style="2" customWidth="1"/>
    <col min="14882" max="14882" width="4" style="2" customWidth="1"/>
    <col min="14883" max="15105" width="5.5703125" style="2"/>
    <col min="15106" max="15106" width="4.140625" style="2" customWidth="1"/>
    <col min="15107" max="15107" width="26.28515625" style="2" customWidth="1"/>
    <col min="15108" max="15108" width="4.140625" style="2" customWidth="1"/>
    <col min="15109" max="15109" width="3.5703125" style="2" customWidth="1"/>
    <col min="15110" max="15110" width="4" style="2" customWidth="1"/>
    <col min="15111" max="15111" width="3.7109375" style="2" customWidth="1"/>
    <col min="15112" max="15112" width="3.5703125" style="2" customWidth="1"/>
    <col min="15113" max="15113" width="3.85546875" style="2" customWidth="1"/>
    <col min="15114" max="15114" width="3.5703125" style="2" customWidth="1"/>
    <col min="15115" max="15115" width="3.7109375" style="2" customWidth="1"/>
    <col min="15116" max="15116" width="3.28515625" style="2" customWidth="1"/>
    <col min="15117" max="15117" width="4.7109375" style="2" customWidth="1"/>
    <col min="15118" max="15118" width="3.42578125" style="2" customWidth="1"/>
    <col min="15119" max="15119" width="3.140625" style="2" customWidth="1"/>
    <col min="15120" max="15120" width="3.42578125" style="2" customWidth="1"/>
    <col min="15121" max="15122" width="3.7109375" style="2" customWidth="1"/>
    <col min="15123" max="15124" width="3.5703125" style="2" customWidth="1"/>
    <col min="15125" max="15125" width="4.140625" style="2" customWidth="1"/>
    <col min="15126" max="15126" width="3.7109375" style="2" customWidth="1"/>
    <col min="15127" max="15127" width="3.85546875" style="2" customWidth="1"/>
    <col min="15128" max="15128" width="3.5703125" style="2" customWidth="1"/>
    <col min="15129" max="15129" width="4" style="2" customWidth="1"/>
    <col min="15130" max="15130" width="3" style="2" customWidth="1"/>
    <col min="15131" max="15132" width="3.42578125" style="2" customWidth="1"/>
    <col min="15133" max="15133" width="3.7109375" style="2" customWidth="1"/>
    <col min="15134" max="15134" width="3" style="2" customWidth="1"/>
    <col min="15135" max="15135" width="3.85546875" style="2" customWidth="1"/>
    <col min="15136" max="15136" width="4" style="2" customWidth="1"/>
    <col min="15137" max="15137" width="3.85546875" style="2" customWidth="1"/>
    <col min="15138" max="15138" width="4" style="2" customWidth="1"/>
    <col min="15139" max="15361" width="5.5703125" style="2"/>
    <col min="15362" max="15362" width="4.140625" style="2" customWidth="1"/>
    <col min="15363" max="15363" width="26.28515625" style="2" customWidth="1"/>
    <col min="15364" max="15364" width="4.140625" style="2" customWidth="1"/>
    <col min="15365" max="15365" width="3.5703125" style="2" customWidth="1"/>
    <col min="15366" max="15366" width="4" style="2" customWidth="1"/>
    <col min="15367" max="15367" width="3.7109375" style="2" customWidth="1"/>
    <col min="15368" max="15368" width="3.5703125" style="2" customWidth="1"/>
    <col min="15369" max="15369" width="3.85546875" style="2" customWidth="1"/>
    <col min="15370" max="15370" width="3.5703125" style="2" customWidth="1"/>
    <col min="15371" max="15371" width="3.7109375" style="2" customWidth="1"/>
    <col min="15372" max="15372" width="3.28515625" style="2" customWidth="1"/>
    <col min="15373" max="15373" width="4.7109375" style="2" customWidth="1"/>
    <col min="15374" max="15374" width="3.42578125" style="2" customWidth="1"/>
    <col min="15375" max="15375" width="3.140625" style="2" customWidth="1"/>
    <col min="15376" max="15376" width="3.42578125" style="2" customWidth="1"/>
    <col min="15377" max="15378" width="3.7109375" style="2" customWidth="1"/>
    <col min="15379" max="15380" width="3.5703125" style="2" customWidth="1"/>
    <col min="15381" max="15381" width="4.140625" style="2" customWidth="1"/>
    <col min="15382" max="15382" width="3.7109375" style="2" customWidth="1"/>
    <col min="15383" max="15383" width="3.85546875" style="2" customWidth="1"/>
    <col min="15384" max="15384" width="3.5703125" style="2" customWidth="1"/>
    <col min="15385" max="15385" width="4" style="2" customWidth="1"/>
    <col min="15386" max="15386" width="3" style="2" customWidth="1"/>
    <col min="15387" max="15388" width="3.42578125" style="2" customWidth="1"/>
    <col min="15389" max="15389" width="3.7109375" style="2" customWidth="1"/>
    <col min="15390" max="15390" width="3" style="2" customWidth="1"/>
    <col min="15391" max="15391" width="3.85546875" style="2" customWidth="1"/>
    <col min="15392" max="15392" width="4" style="2" customWidth="1"/>
    <col min="15393" max="15393" width="3.85546875" style="2" customWidth="1"/>
    <col min="15394" max="15394" width="4" style="2" customWidth="1"/>
    <col min="15395" max="15617" width="5.5703125" style="2"/>
    <col min="15618" max="15618" width="4.140625" style="2" customWidth="1"/>
    <col min="15619" max="15619" width="26.28515625" style="2" customWidth="1"/>
    <col min="15620" max="15620" width="4.140625" style="2" customWidth="1"/>
    <col min="15621" max="15621" width="3.5703125" style="2" customWidth="1"/>
    <col min="15622" max="15622" width="4" style="2" customWidth="1"/>
    <col min="15623" max="15623" width="3.7109375" style="2" customWidth="1"/>
    <col min="15624" max="15624" width="3.5703125" style="2" customWidth="1"/>
    <col min="15625" max="15625" width="3.85546875" style="2" customWidth="1"/>
    <col min="15626" max="15626" width="3.5703125" style="2" customWidth="1"/>
    <col min="15627" max="15627" width="3.7109375" style="2" customWidth="1"/>
    <col min="15628" max="15628" width="3.28515625" style="2" customWidth="1"/>
    <col min="15629" max="15629" width="4.7109375" style="2" customWidth="1"/>
    <col min="15630" max="15630" width="3.42578125" style="2" customWidth="1"/>
    <col min="15631" max="15631" width="3.140625" style="2" customWidth="1"/>
    <col min="15632" max="15632" width="3.42578125" style="2" customWidth="1"/>
    <col min="15633" max="15634" width="3.7109375" style="2" customWidth="1"/>
    <col min="15635" max="15636" width="3.5703125" style="2" customWidth="1"/>
    <col min="15637" max="15637" width="4.140625" style="2" customWidth="1"/>
    <col min="15638" max="15638" width="3.7109375" style="2" customWidth="1"/>
    <col min="15639" max="15639" width="3.85546875" style="2" customWidth="1"/>
    <col min="15640" max="15640" width="3.5703125" style="2" customWidth="1"/>
    <col min="15641" max="15641" width="4" style="2" customWidth="1"/>
    <col min="15642" max="15642" width="3" style="2" customWidth="1"/>
    <col min="15643" max="15644" width="3.42578125" style="2" customWidth="1"/>
    <col min="15645" max="15645" width="3.7109375" style="2" customWidth="1"/>
    <col min="15646" max="15646" width="3" style="2" customWidth="1"/>
    <col min="15647" max="15647" width="3.85546875" style="2" customWidth="1"/>
    <col min="15648" max="15648" width="4" style="2" customWidth="1"/>
    <col min="15649" max="15649" width="3.85546875" style="2" customWidth="1"/>
    <col min="15650" max="15650" width="4" style="2" customWidth="1"/>
    <col min="15651" max="15873" width="5.5703125" style="2"/>
    <col min="15874" max="15874" width="4.140625" style="2" customWidth="1"/>
    <col min="15875" max="15875" width="26.28515625" style="2" customWidth="1"/>
    <col min="15876" max="15876" width="4.140625" style="2" customWidth="1"/>
    <col min="15877" max="15877" width="3.5703125" style="2" customWidth="1"/>
    <col min="15878" max="15878" width="4" style="2" customWidth="1"/>
    <col min="15879" max="15879" width="3.7109375" style="2" customWidth="1"/>
    <col min="15880" max="15880" width="3.5703125" style="2" customWidth="1"/>
    <col min="15881" max="15881" width="3.85546875" style="2" customWidth="1"/>
    <col min="15882" max="15882" width="3.5703125" style="2" customWidth="1"/>
    <col min="15883" max="15883" width="3.7109375" style="2" customWidth="1"/>
    <col min="15884" max="15884" width="3.28515625" style="2" customWidth="1"/>
    <col min="15885" max="15885" width="4.7109375" style="2" customWidth="1"/>
    <col min="15886" max="15886" width="3.42578125" style="2" customWidth="1"/>
    <col min="15887" max="15887" width="3.140625" style="2" customWidth="1"/>
    <col min="15888" max="15888" width="3.42578125" style="2" customWidth="1"/>
    <col min="15889" max="15890" width="3.7109375" style="2" customWidth="1"/>
    <col min="15891" max="15892" width="3.5703125" style="2" customWidth="1"/>
    <col min="15893" max="15893" width="4.140625" style="2" customWidth="1"/>
    <col min="15894" max="15894" width="3.7109375" style="2" customWidth="1"/>
    <col min="15895" max="15895" width="3.85546875" style="2" customWidth="1"/>
    <col min="15896" max="15896" width="3.5703125" style="2" customWidth="1"/>
    <col min="15897" max="15897" width="4" style="2" customWidth="1"/>
    <col min="15898" max="15898" width="3" style="2" customWidth="1"/>
    <col min="15899" max="15900" width="3.42578125" style="2" customWidth="1"/>
    <col min="15901" max="15901" width="3.7109375" style="2" customWidth="1"/>
    <col min="15902" max="15902" width="3" style="2" customWidth="1"/>
    <col min="15903" max="15903" width="3.85546875" style="2" customWidth="1"/>
    <col min="15904" max="15904" width="4" style="2" customWidth="1"/>
    <col min="15905" max="15905" width="3.85546875" style="2" customWidth="1"/>
    <col min="15906" max="15906" width="4" style="2" customWidth="1"/>
    <col min="15907" max="16129" width="5.5703125" style="2"/>
    <col min="16130" max="16130" width="4.140625" style="2" customWidth="1"/>
    <col min="16131" max="16131" width="26.28515625" style="2" customWidth="1"/>
    <col min="16132" max="16132" width="4.140625" style="2" customWidth="1"/>
    <col min="16133" max="16133" width="3.5703125" style="2" customWidth="1"/>
    <col min="16134" max="16134" width="4" style="2" customWidth="1"/>
    <col min="16135" max="16135" width="3.7109375" style="2" customWidth="1"/>
    <col min="16136" max="16136" width="3.5703125" style="2" customWidth="1"/>
    <col min="16137" max="16137" width="3.85546875" style="2" customWidth="1"/>
    <col min="16138" max="16138" width="3.5703125" style="2" customWidth="1"/>
    <col min="16139" max="16139" width="3.7109375" style="2" customWidth="1"/>
    <col min="16140" max="16140" width="3.28515625" style="2" customWidth="1"/>
    <col min="16141" max="16141" width="4.7109375" style="2" customWidth="1"/>
    <col min="16142" max="16142" width="3.42578125" style="2" customWidth="1"/>
    <col min="16143" max="16143" width="3.140625" style="2" customWidth="1"/>
    <col min="16144" max="16144" width="3.42578125" style="2" customWidth="1"/>
    <col min="16145" max="16146" width="3.7109375" style="2" customWidth="1"/>
    <col min="16147" max="16148" width="3.5703125" style="2" customWidth="1"/>
    <col min="16149" max="16149" width="4.140625" style="2" customWidth="1"/>
    <col min="16150" max="16150" width="3.7109375" style="2" customWidth="1"/>
    <col min="16151" max="16151" width="3.85546875" style="2" customWidth="1"/>
    <col min="16152" max="16152" width="3.5703125" style="2" customWidth="1"/>
    <col min="16153" max="16153" width="4" style="2" customWidth="1"/>
    <col min="16154" max="16154" width="3" style="2" customWidth="1"/>
    <col min="16155" max="16156" width="3.42578125" style="2" customWidth="1"/>
    <col min="16157" max="16157" width="3.7109375" style="2" customWidth="1"/>
    <col min="16158" max="16158" width="3" style="2" customWidth="1"/>
    <col min="16159" max="16159" width="3.85546875" style="2" customWidth="1"/>
    <col min="16160" max="16160" width="4" style="2" customWidth="1"/>
    <col min="16161" max="16161" width="3.85546875" style="2" customWidth="1"/>
    <col min="16162" max="16162" width="4" style="2" customWidth="1"/>
    <col min="16163" max="16384" width="5.5703125" style="2"/>
  </cols>
  <sheetData>
    <row r="1" spans="1:36" s="1" customFormat="1" ht="24.95" customHeight="1">
      <c r="A1" s="1003" t="s">
        <v>227</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4"/>
      <c r="AC1" s="1204" t="s">
        <v>300</v>
      </c>
      <c r="AD1" s="1204"/>
      <c r="AE1" s="1204"/>
      <c r="AF1" s="1204"/>
    </row>
    <row r="2" spans="1:36" s="17" customFormat="1" ht="15.75" customHeight="1">
      <c r="A2" s="1064"/>
      <c r="B2" s="1064"/>
      <c r="C2" s="1064"/>
      <c r="D2" s="1064"/>
      <c r="E2" s="1064"/>
      <c r="F2" s="1064"/>
      <c r="G2" s="1064"/>
      <c r="H2" s="1064"/>
      <c r="I2" s="1064"/>
      <c r="J2" s="1064"/>
      <c r="K2" s="1064"/>
      <c r="L2" s="1064"/>
      <c r="M2" s="1064"/>
      <c r="N2" s="1064"/>
      <c r="O2" s="1064"/>
      <c r="P2" s="1064"/>
      <c r="Q2" s="1064"/>
      <c r="R2" s="1064"/>
      <c r="S2" s="1064"/>
      <c r="T2" s="1064"/>
      <c r="U2" s="210"/>
      <c r="V2" s="192"/>
      <c r="W2" s="192"/>
      <c r="X2" s="192"/>
      <c r="Y2" s="192"/>
      <c r="Z2" s="192"/>
      <c r="AA2" s="192"/>
      <c r="AB2" s="1205"/>
      <c r="AC2" s="1205"/>
      <c r="AD2" s="1205"/>
      <c r="AE2" s="1205"/>
      <c r="AF2" s="1205"/>
    </row>
    <row r="3" spans="1:36" s="84" customFormat="1" ht="24" customHeight="1">
      <c r="A3" s="1119" t="s">
        <v>295</v>
      </c>
      <c r="B3" s="1071" t="s">
        <v>229</v>
      </c>
      <c r="C3" s="1075" t="s">
        <v>55</v>
      </c>
      <c r="D3" s="1206" t="s">
        <v>586</v>
      </c>
      <c r="E3" s="1207"/>
      <c r="F3" s="1207"/>
      <c r="G3" s="1208"/>
      <c r="H3" s="1206" t="s">
        <v>587</v>
      </c>
      <c r="I3" s="1207"/>
      <c r="J3" s="1207"/>
      <c r="K3" s="1207"/>
      <c r="L3" s="1207"/>
      <c r="M3" s="1207"/>
      <c r="N3" s="1150" t="s">
        <v>6</v>
      </c>
      <c r="O3" s="1151"/>
      <c r="P3" s="1151"/>
      <c r="Q3" s="1151"/>
      <c r="R3" s="1151"/>
      <c r="S3" s="1151"/>
      <c r="T3" s="1151"/>
      <c r="U3" s="1151"/>
      <c r="V3" s="1151"/>
      <c r="W3" s="1151"/>
      <c r="X3" s="1151"/>
      <c r="Y3" s="1151"/>
      <c r="Z3" s="1151"/>
      <c r="AA3" s="1151"/>
      <c r="AB3" s="1151"/>
      <c r="AC3" s="1151"/>
      <c r="AD3" s="1151"/>
      <c r="AE3" s="1151"/>
      <c r="AF3" s="1152"/>
    </row>
    <row r="4" spans="1:36" s="84" customFormat="1" ht="24.75" customHeight="1">
      <c r="A4" s="1120"/>
      <c r="B4" s="1121"/>
      <c r="C4" s="1109"/>
      <c r="D4" s="1209"/>
      <c r="E4" s="1210"/>
      <c r="F4" s="1210"/>
      <c r="G4" s="1211"/>
      <c r="H4" s="1209"/>
      <c r="I4" s="1210"/>
      <c r="J4" s="1210"/>
      <c r="K4" s="1210"/>
      <c r="L4" s="1210"/>
      <c r="M4" s="1210"/>
      <c r="N4" s="1161" t="s">
        <v>472</v>
      </c>
      <c r="O4" s="1020" t="s">
        <v>588</v>
      </c>
      <c r="P4" s="1020" t="s">
        <v>473</v>
      </c>
      <c r="Q4" s="1020" t="s">
        <v>477</v>
      </c>
      <c r="R4" s="1124" t="s">
        <v>79</v>
      </c>
      <c r="S4" s="1125"/>
      <c r="T4" s="1125"/>
      <c r="U4" s="1125"/>
      <c r="V4" s="1125"/>
      <c r="W4" s="1125"/>
      <c r="X4" s="1125"/>
      <c r="Y4" s="1125"/>
      <c r="Z4" s="1125"/>
      <c r="AA4" s="1125"/>
      <c r="AB4" s="1017" t="s">
        <v>230</v>
      </c>
      <c r="AC4" s="1018"/>
      <c r="AD4" s="1018"/>
      <c r="AE4" s="1018"/>
      <c r="AF4" s="1019"/>
    </row>
    <row r="5" spans="1:36" s="84" customFormat="1" ht="18.75" customHeight="1">
      <c r="A5" s="1120"/>
      <c r="B5" s="1121"/>
      <c r="C5" s="1109"/>
      <c r="D5" s="1213" t="s">
        <v>147</v>
      </c>
      <c r="E5" s="1020" t="s">
        <v>150</v>
      </c>
      <c r="F5" s="1020" t="s">
        <v>176</v>
      </c>
      <c r="G5" s="1020" t="s">
        <v>186</v>
      </c>
      <c r="H5" s="1020" t="s">
        <v>231</v>
      </c>
      <c r="I5" s="1020" t="s">
        <v>232</v>
      </c>
      <c r="J5" s="1020" t="s">
        <v>233</v>
      </c>
      <c r="K5" s="1020" t="s">
        <v>234</v>
      </c>
      <c r="L5" s="1020" t="s">
        <v>583</v>
      </c>
      <c r="M5" s="1020" t="s">
        <v>235</v>
      </c>
      <c r="N5" s="1161"/>
      <c r="O5" s="1020"/>
      <c r="P5" s="1020"/>
      <c r="Q5" s="1020"/>
      <c r="R5" s="1020" t="s">
        <v>402</v>
      </c>
      <c r="S5" s="1020" t="s">
        <v>403</v>
      </c>
      <c r="T5" s="1020" t="s">
        <v>404</v>
      </c>
      <c r="U5" s="1020" t="s">
        <v>423</v>
      </c>
      <c r="V5" s="1018" t="s">
        <v>18</v>
      </c>
      <c r="W5" s="1018"/>
      <c r="X5" s="1018"/>
      <c r="Y5" s="1018"/>
      <c r="Z5" s="1018"/>
      <c r="AA5" s="1019"/>
      <c r="AB5" s="1161" t="s">
        <v>236</v>
      </c>
      <c r="AC5" s="1020" t="s">
        <v>479</v>
      </c>
      <c r="AD5" s="1020" t="s">
        <v>20</v>
      </c>
      <c r="AE5" s="1020" t="s">
        <v>21</v>
      </c>
      <c r="AF5" s="1020" t="s">
        <v>237</v>
      </c>
    </row>
    <row r="6" spans="1:36" s="84" customFormat="1" ht="24.95" customHeight="1">
      <c r="A6" s="1120"/>
      <c r="B6" s="1121"/>
      <c r="C6" s="1109"/>
      <c r="D6" s="1213"/>
      <c r="E6" s="1020"/>
      <c r="F6" s="1020"/>
      <c r="G6" s="1020"/>
      <c r="H6" s="1020"/>
      <c r="I6" s="1020"/>
      <c r="J6" s="1020"/>
      <c r="K6" s="1020"/>
      <c r="L6" s="1020"/>
      <c r="M6" s="1020"/>
      <c r="N6" s="1161"/>
      <c r="O6" s="1020"/>
      <c r="P6" s="1020"/>
      <c r="Q6" s="1020"/>
      <c r="R6" s="1020"/>
      <c r="S6" s="1020"/>
      <c r="T6" s="1020"/>
      <c r="U6" s="1020"/>
      <c r="V6" s="1002" t="s">
        <v>417</v>
      </c>
      <c r="W6" s="1212"/>
      <c r="X6" s="1212"/>
      <c r="Y6" s="1214" t="s">
        <v>418</v>
      </c>
      <c r="Z6" s="1215"/>
      <c r="AA6" s="1216"/>
      <c r="AB6" s="1161"/>
      <c r="AC6" s="1020"/>
      <c r="AD6" s="1020"/>
      <c r="AE6" s="1020"/>
      <c r="AF6" s="1020"/>
    </row>
    <row r="7" spans="1:36" s="26" customFormat="1" ht="104.25" customHeight="1">
      <c r="A7" s="1120"/>
      <c r="B7" s="1121"/>
      <c r="C7" s="1109"/>
      <c r="D7" s="1213"/>
      <c r="E7" s="1020"/>
      <c r="F7" s="1020"/>
      <c r="G7" s="1020"/>
      <c r="H7" s="1020"/>
      <c r="I7" s="1020"/>
      <c r="J7" s="1020"/>
      <c r="K7" s="1020"/>
      <c r="L7" s="1020"/>
      <c r="M7" s="1020"/>
      <c r="N7" s="1161"/>
      <c r="O7" s="1020"/>
      <c r="P7" s="1020"/>
      <c r="Q7" s="1020"/>
      <c r="R7" s="1020"/>
      <c r="S7" s="1020"/>
      <c r="T7" s="1020"/>
      <c r="U7" s="1020"/>
      <c r="V7" s="211" t="s">
        <v>238</v>
      </c>
      <c r="W7" s="212" t="s">
        <v>584</v>
      </c>
      <c r="X7" s="212" t="s">
        <v>240</v>
      </c>
      <c r="Y7" s="213" t="s">
        <v>585</v>
      </c>
      <c r="Z7" s="213" t="s">
        <v>369</v>
      </c>
      <c r="AA7" s="213" t="s">
        <v>15</v>
      </c>
      <c r="AB7" s="1161"/>
      <c r="AC7" s="1020"/>
      <c r="AD7" s="1020"/>
      <c r="AE7" s="1020"/>
      <c r="AF7" s="1020"/>
    </row>
    <row r="8" spans="1:36" s="36" customFormat="1" ht="15" customHeight="1">
      <c r="A8" s="196">
        <v>1</v>
      </c>
      <c r="B8" s="196">
        <v>2</v>
      </c>
      <c r="C8" s="196">
        <v>3</v>
      </c>
      <c r="D8" s="196">
        <v>4</v>
      </c>
      <c r="E8" s="196">
        <v>5</v>
      </c>
      <c r="F8" s="196">
        <v>6</v>
      </c>
      <c r="G8" s="196">
        <v>7</v>
      </c>
      <c r="H8" s="196">
        <v>8</v>
      </c>
      <c r="I8" s="196">
        <v>9</v>
      </c>
      <c r="J8" s="196">
        <v>10</v>
      </c>
      <c r="K8" s="196">
        <v>11</v>
      </c>
      <c r="L8" s="196">
        <v>12</v>
      </c>
      <c r="M8" s="196">
        <v>13</v>
      </c>
      <c r="N8" s="196">
        <v>14</v>
      </c>
      <c r="O8" s="196">
        <v>15</v>
      </c>
      <c r="P8" s="196">
        <v>16</v>
      </c>
      <c r="Q8" s="196">
        <v>17</v>
      </c>
      <c r="R8" s="196">
        <v>18</v>
      </c>
      <c r="S8" s="196">
        <v>19</v>
      </c>
      <c r="T8" s="196">
        <v>20</v>
      </c>
      <c r="U8" s="196">
        <v>21</v>
      </c>
      <c r="V8" s="196">
        <v>22</v>
      </c>
      <c r="W8" s="196">
        <v>23</v>
      </c>
      <c r="X8" s="196">
        <v>24</v>
      </c>
      <c r="Y8" s="196">
        <v>25</v>
      </c>
      <c r="Z8" s="196">
        <v>26</v>
      </c>
      <c r="AA8" s="196">
        <v>27</v>
      </c>
      <c r="AB8" s="196">
        <v>28</v>
      </c>
      <c r="AC8" s="196">
        <v>29</v>
      </c>
      <c r="AD8" s="196">
        <v>30</v>
      </c>
      <c r="AE8" s="196">
        <v>31</v>
      </c>
      <c r="AF8" s="196">
        <v>32</v>
      </c>
    </row>
    <row r="9" spans="1:36" s="37" customFormat="1" ht="24.95" customHeight="1">
      <c r="A9" s="197"/>
      <c r="B9" s="198" t="s">
        <v>243</v>
      </c>
      <c r="C9" s="199">
        <f>SUM(D9:G9)</f>
        <v>0</v>
      </c>
      <c r="D9" s="729"/>
      <c r="E9" s="578"/>
      <c r="F9" s="578"/>
      <c r="G9" s="578"/>
      <c r="H9" s="787"/>
      <c r="I9" s="728"/>
      <c r="J9" s="728"/>
      <c r="K9" s="728"/>
      <c r="L9" s="728"/>
      <c r="M9" s="728"/>
      <c r="N9" s="750">
        <f>SUM(O9:P9)</f>
        <v>0</v>
      </c>
      <c r="O9" s="729"/>
      <c r="P9" s="729"/>
      <c r="Q9" s="729"/>
      <c r="R9" s="788"/>
      <c r="S9" s="788"/>
      <c r="T9" s="788"/>
      <c r="U9" s="788"/>
      <c r="V9" s="729"/>
      <c r="W9" s="729"/>
      <c r="X9" s="729"/>
      <c r="Y9" s="729"/>
      <c r="Z9" s="729"/>
      <c r="AA9" s="729"/>
      <c r="AB9" s="750">
        <f>SUM(AC9:AD9)</f>
        <v>0</v>
      </c>
      <c r="AC9" s="729"/>
      <c r="AD9" s="729"/>
      <c r="AE9" s="729"/>
      <c r="AF9" s="729"/>
      <c r="AG9" s="138" t="str">
        <f t="shared" ref="AG9:AG19" si="0">IF(N9=O9+P9,"Đúng","Sai")</f>
        <v>Đúng</v>
      </c>
      <c r="AH9" s="138" t="str">
        <f>IF(AND(R9&lt;=N9,S9&lt;=N9,T9&lt;=N9,U9&lt;=N9),"Đúng","Sai")</f>
        <v>Đúng</v>
      </c>
      <c r="AI9" s="138" t="str">
        <f>IF(AB9=AC9+AD9,"Đúng","Sai")</f>
        <v>Đúng</v>
      </c>
      <c r="AJ9" s="138" t="str">
        <f t="shared" ref="AJ9:AJ19" si="1">IF(AE9&lt;=AD9,"Đúng","Sai")</f>
        <v>Đúng</v>
      </c>
    </row>
    <row r="10" spans="1:36" s="37" customFormat="1" ht="24.95" customHeight="1">
      <c r="A10" s="200"/>
      <c r="B10" s="201" t="s">
        <v>419</v>
      </c>
      <c r="C10" s="203">
        <f t="shared" ref="C10:C18" si="2">SUM(D10:G10)</f>
        <v>0</v>
      </c>
      <c r="D10" s="104"/>
      <c r="E10" s="578"/>
      <c r="F10" s="578"/>
      <c r="G10" s="578"/>
      <c r="H10" s="720"/>
      <c r="I10" s="104"/>
      <c r="J10" s="104"/>
      <c r="K10" s="104"/>
      <c r="L10" s="104"/>
      <c r="M10" s="104"/>
      <c r="N10" s="751">
        <f>SUM(O10:P10)</f>
        <v>0</v>
      </c>
      <c r="O10" s="104"/>
      <c r="P10" s="104"/>
      <c r="Q10" s="104"/>
      <c r="R10" s="104"/>
      <c r="S10" s="104"/>
      <c r="T10" s="104"/>
      <c r="U10" s="104"/>
      <c r="V10" s="104"/>
      <c r="W10" s="104"/>
      <c r="X10" s="104"/>
      <c r="Y10" s="104"/>
      <c r="Z10" s="104"/>
      <c r="AA10" s="104"/>
      <c r="AB10" s="751">
        <f>SUM(AC10:AD10)</f>
        <v>0</v>
      </c>
      <c r="AC10" s="104"/>
      <c r="AD10" s="104"/>
      <c r="AE10" s="104"/>
      <c r="AF10" s="104"/>
      <c r="AG10" s="138" t="str">
        <f t="shared" si="0"/>
        <v>Đúng</v>
      </c>
      <c r="AH10" s="138" t="str">
        <f t="shared" ref="AH10:AH19" si="3">IF(AND(R10&lt;=N10,S10&lt;=N10,T10&lt;=N10,U10&lt;=N10),"Đúng","Sai")</f>
        <v>Đúng</v>
      </c>
      <c r="AI10" s="138" t="str">
        <f t="shared" ref="AI10:AI19" si="4">IF(AB10=AC10+AD10,"Đúng","Sai")</f>
        <v>Đúng</v>
      </c>
      <c r="AJ10" s="138" t="str">
        <f t="shared" si="1"/>
        <v>Đúng</v>
      </c>
    </row>
    <row r="11" spans="1:36" s="5" customFormat="1" ht="24.95" customHeight="1">
      <c r="A11" s="204"/>
      <c r="B11" s="201" t="s">
        <v>580</v>
      </c>
      <c r="C11" s="203">
        <f t="shared" si="2"/>
        <v>0</v>
      </c>
      <c r="D11" s="104"/>
      <c r="E11" s="578"/>
      <c r="F11" s="578"/>
      <c r="G11" s="578"/>
      <c r="H11" s="578"/>
      <c r="I11" s="578"/>
      <c r="J11" s="578"/>
      <c r="K11" s="104"/>
      <c r="L11" s="104"/>
      <c r="M11" s="104"/>
      <c r="N11" s="751">
        <f t="shared" ref="N11:N19" si="5">SUM(O11:P11)</f>
        <v>0</v>
      </c>
      <c r="O11" s="104"/>
      <c r="P11" s="104"/>
      <c r="Q11" s="104"/>
      <c r="R11" s="104"/>
      <c r="S11" s="104"/>
      <c r="T11" s="104"/>
      <c r="U11" s="104"/>
      <c r="V11" s="104"/>
      <c r="W11" s="104"/>
      <c r="X11" s="104"/>
      <c r="Y11" s="104"/>
      <c r="Z11" s="104"/>
      <c r="AA11" s="104"/>
      <c r="AB11" s="751">
        <f t="shared" ref="AB11:AB19" si="6">SUM(AC11:AD11)</f>
        <v>0</v>
      </c>
      <c r="AC11" s="104"/>
      <c r="AD11" s="104"/>
      <c r="AE11" s="104"/>
      <c r="AF11" s="104"/>
      <c r="AG11" s="138" t="str">
        <f t="shared" si="0"/>
        <v>Đúng</v>
      </c>
      <c r="AH11" s="138" t="str">
        <f t="shared" si="3"/>
        <v>Đúng</v>
      </c>
      <c r="AI11" s="138" t="str">
        <f t="shared" si="4"/>
        <v>Đúng</v>
      </c>
      <c r="AJ11" s="138" t="str">
        <f t="shared" si="1"/>
        <v>Đúng</v>
      </c>
    </row>
    <row r="12" spans="1:36" s="5" customFormat="1" ht="24.95" customHeight="1">
      <c r="A12" s="200"/>
      <c r="B12" s="201" t="s">
        <v>581</v>
      </c>
      <c r="C12" s="203">
        <f t="shared" si="2"/>
        <v>0</v>
      </c>
      <c r="D12" s="104"/>
      <c r="E12" s="578"/>
      <c r="F12" s="578"/>
      <c r="G12" s="578"/>
      <c r="H12" s="720"/>
      <c r="I12" s="104"/>
      <c r="J12" s="104"/>
      <c r="K12" s="104"/>
      <c r="L12" s="104"/>
      <c r="M12" s="104"/>
      <c r="N12" s="751">
        <f t="shared" si="5"/>
        <v>0</v>
      </c>
      <c r="O12" s="104"/>
      <c r="P12" s="104"/>
      <c r="Q12" s="104"/>
      <c r="R12" s="104"/>
      <c r="S12" s="104"/>
      <c r="T12" s="104"/>
      <c r="U12" s="104"/>
      <c r="V12" s="104"/>
      <c r="W12" s="104"/>
      <c r="X12" s="104"/>
      <c r="Y12" s="104"/>
      <c r="Z12" s="104"/>
      <c r="AA12" s="104"/>
      <c r="AB12" s="751">
        <f t="shared" si="6"/>
        <v>0</v>
      </c>
      <c r="AC12" s="104"/>
      <c r="AD12" s="104"/>
      <c r="AE12" s="104"/>
      <c r="AF12" s="104"/>
      <c r="AG12" s="138" t="str">
        <f t="shared" si="0"/>
        <v>Đúng</v>
      </c>
      <c r="AH12" s="138" t="str">
        <f t="shared" si="3"/>
        <v>Đúng</v>
      </c>
      <c r="AI12" s="138" t="str">
        <f t="shared" si="4"/>
        <v>Đúng</v>
      </c>
      <c r="AJ12" s="138" t="str">
        <f t="shared" si="1"/>
        <v>Đúng</v>
      </c>
    </row>
    <row r="13" spans="1:36" s="5" customFormat="1" ht="24.95" customHeight="1">
      <c r="A13" s="204"/>
      <c r="B13" s="201" t="s">
        <v>244</v>
      </c>
      <c r="C13" s="203">
        <f t="shared" si="2"/>
        <v>0</v>
      </c>
      <c r="D13" s="104"/>
      <c r="E13" s="104"/>
      <c r="F13" s="578"/>
      <c r="G13" s="578"/>
      <c r="H13" s="720"/>
      <c r="I13" s="104"/>
      <c r="J13" s="104"/>
      <c r="K13" s="104"/>
      <c r="L13" s="104"/>
      <c r="M13" s="104"/>
      <c r="N13" s="751">
        <f t="shared" si="5"/>
        <v>0</v>
      </c>
      <c r="O13" s="104"/>
      <c r="P13" s="104"/>
      <c r="Q13" s="104"/>
      <c r="R13" s="104"/>
      <c r="S13" s="104"/>
      <c r="T13" s="104"/>
      <c r="U13" s="104"/>
      <c r="V13" s="104"/>
      <c r="W13" s="104"/>
      <c r="X13" s="104"/>
      <c r="Y13" s="104"/>
      <c r="Z13" s="104"/>
      <c r="AA13" s="104"/>
      <c r="AB13" s="751">
        <f t="shared" si="6"/>
        <v>0</v>
      </c>
      <c r="AC13" s="104"/>
      <c r="AD13" s="104"/>
      <c r="AE13" s="104"/>
      <c r="AF13" s="104"/>
      <c r="AG13" s="138" t="str">
        <f t="shared" si="0"/>
        <v>Đúng</v>
      </c>
      <c r="AH13" s="138" t="str">
        <f t="shared" si="3"/>
        <v>Đúng</v>
      </c>
      <c r="AI13" s="138" t="str">
        <f t="shared" si="4"/>
        <v>Đúng</v>
      </c>
      <c r="AJ13" s="138" t="str">
        <f t="shared" si="1"/>
        <v>Đúng</v>
      </c>
    </row>
    <row r="14" spans="1:36" s="5" customFormat="1" ht="36">
      <c r="A14" s="200"/>
      <c r="B14" s="216" t="s">
        <v>420</v>
      </c>
      <c r="C14" s="203">
        <f t="shared" si="2"/>
        <v>0</v>
      </c>
      <c r="D14" s="752"/>
      <c r="E14" s="104"/>
      <c r="F14" s="578"/>
      <c r="G14" s="578"/>
      <c r="H14" s="578"/>
      <c r="I14" s="104"/>
      <c r="J14" s="104"/>
      <c r="K14" s="104"/>
      <c r="L14" s="104"/>
      <c r="M14" s="104"/>
      <c r="N14" s="751">
        <f t="shared" si="5"/>
        <v>0</v>
      </c>
      <c r="O14" s="719"/>
      <c r="P14" s="719"/>
      <c r="Q14" s="719"/>
      <c r="R14" s="719"/>
      <c r="S14" s="719"/>
      <c r="T14" s="719"/>
      <c r="U14" s="719"/>
      <c r="V14" s="719"/>
      <c r="W14" s="719"/>
      <c r="X14" s="719"/>
      <c r="Y14" s="719"/>
      <c r="Z14" s="719"/>
      <c r="AA14" s="719"/>
      <c r="AB14" s="751">
        <f t="shared" si="6"/>
        <v>0</v>
      </c>
      <c r="AC14" s="719"/>
      <c r="AD14" s="719"/>
      <c r="AE14" s="719"/>
      <c r="AF14" s="719"/>
      <c r="AG14" s="138" t="str">
        <f t="shared" si="0"/>
        <v>Đúng</v>
      </c>
      <c r="AH14" s="138" t="str">
        <f t="shared" si="3"/>
        <v>Đúng</v>
      </c>
      <c r="AI14" s="138" t="str">
        <f t="shared" si="4"/>
        <v>Đúng</v>
      </c>
      <c r="AJ14" s="138" t="str">
        <f t="shared" si="1"/>
        <v>Đúng</v>
      </c>
    </row>
    <row r="15" spans="1:36" s="5" customFormat="1" ht="24.95" customHeight="1">
      <c r="A15" s="204"/>
      <c r="B15" s="201" t="s">
        <v>245</v>
      </c>
      <c r="C15" s="203">
        <f t="shared" si="2"/>
        <v>0</v>
      </c>
      <c r="D15" s="104"/>
      <c r="E15" s="104"/>
      <c r="F15" s="578"/>
      <c r="G15" s="578"/>
      <c r="H15" s="578"/>
      <c r="I15" s="578"/>
      <c r="J15" s="578"/>
      <c r="K15" s="104"/>
      <c r="L15" s="104"/>
      <c r="M15" s="104"/>
      <c r="N15" s="751">
        <f t="shared" si="5"/>
        <v>0</v>
      </c>
      <c r="O15" s="104"/>
      <c r="P15" s="104"/>
      <c r="Q15" s="104"/>
      <c r="R15" s="104"/>
      <c r="S15" s="104"/>
      <c r="T15" s="104"/>
      <c r="U15" s="104"/>
      <c r="V15" s="104"/>
      <c r="W15" s="104"/>
      <c r="X15" s="104"/>
      <c r="Y15" s="104"/>
      <c r="Z15" s="104"/>
      <c r="AA15" s="104"/>
      <c r="AB15" s="751">
        <f t="shared" si="6"/>
        <v>0</v>
      </c>
      <c r="AC15" s="104"/>
      <c r="AD15" s="104"/>
      <c r="AE15" s="104"/>
      <c r="AF15" s="104"/>
      <c r="AG15" s="138" t="str">
        <f t="shared" si="0"/>
        <v>Đúng</v>
      </c>
      <c r="AH15" s="138" t="str">
        <f t="shared" si="3"/>
        <v>Đúng</v>
      </c>
      <c r="AI15" s="138" t="str">
        <f t="shared" si="4"/>
        <v>Đúng</v>
      </c>
      <c r="AJ15" s="138" t="str">
        <f t="shared" si="1"/>
        <v>Đúng</v>
      </c>
    </row>
    <row r="16" spans="1:36" s="5" customFormat="1" ht="24.95" customHeight="1">
      <c r="A16" s="200"/>
      <c r="B16" s="201" t="s">
        <v>582</v>
      </c>
      <c r="C16" s="203">
        <f t="shared" si="2"/>
        <v>0</v>
      </c>
      <c r="D16" s="104"/>
      <c r="E16" s="104"/>
      <c r="F16" s="578"/>
      <c r="G16" s="578"/>
      <c r="H16" s="720"/>
      <c r="I16" s="104"/>
      <c r="J16" s="578"/>
      <c r="K16" s="578"/>
      <c r="L16" s="104"/>
      <c r="M16" s="104"/>
      <c r="N16" s="751">
        <f t="shared" si="5"/>
        <v>0</v>
      </c>
      <c r="O16" s="104"/>
      <c r="P16" s="104"/>
      <c r="Q16" s="104"/>
      <c r="R16" s="104"/>
      <c r="S16" s="104"/>
      <c r="T16" s="104"/>
      <c r="U16" s="104"/>
      <c r="V16" s="104"/>
      <c r="W16" s="104"/>
      <c r="X16" s="104"/>
      <c r="Y16" s="104"/>
      <c r="Z16" s="104"/>
      <c r="AA16" s="104"/>
      <c r="AB16" s="751">
        <f t="shared" si="6"/>
        <v>0</v>
      </c>
      <c r="AC16" s="104"/>
      <c r="AD16" s="104"/>
      <c r="AE16" s="104"/>
      <c r="AF16" s="104"/>
      <c r="AG16" s="138" t="str">
        <f t="shared" si="0"/>
        <v>Đúng</v>
      </c>
      <c r="AH16" s="138" t="str">
        <f t="shared" si="3"/>
        <v>Đúng</v>
      </c>
      <c r="AI16" s="138" t="str">
        <f t="shared" si="4"/>
        <v>Đúng</v>
      </c>
      <c r="AJ16" s="138" t="str">
        <f t="shared" si="1"/>
        <v>Đúng</v>
      </c>
    </row>
    <row r="17" spans="1:36" s="5" customFormat="1" ht="24.95" customHeight="1">
      <c r="A17" s="204"/>
      <c r="B17" s="201" t="s">
        <v>246</v>
      </c>
      <c r="C17" s="203">
        <f t="shared" si="2"/>
        <v>0</v>
      </c>
      <c r="D17" s="104"/>
      <c r="E17" s="104"/>
      <c r="F17" s="104"/>
      <c r="G17" s="578"/>
      <c r="H17" s="578"/>
      <c r="I17" s="104"/>
      <c r="J17" s="578"/>
      <c r="K17" s="578"/>
      <c r="L17" s="104"/>
      <c r="M17" s="104"/>
      <c r="N17" s="751">
        <f t="shared" si="5"/>
        <v>0</v>
      </c>
      <c r="O17" s="104"/>
      <c r="P17" s="104"/>
      <c r="Q17" s="104"/>
      <c r="R17" s="104"/>
      <c r="S17" s="104"/>
      <c r="T17" s="104"/>
      <c r="U17" s="104"/>
      <c r="V17" s="104"/>
      <c r="W17" s="104"/>
      <c r="X17" s="104"/>
      <c r="Y17" s="104"/>
      <c r="Z17" s="104"/>
      <c r="AA17" s="104"/>
      <c r="AB17" s="751">
        <f t="shared" si="6"/>
        <v>0</v>
      </c>
      <c r="AC17" s="104"/>
      <c r="AD17" s="104"/>
      <c r="AE17" s="104"/>
      <c r="AF17" s="104"/>
      <c r="AG17" s="138" t="str">
        <f t="shared" si="0"/>
        <v>Đúng</v>
      </c>
      <c r="AH17" s="138" t="str">
        <f t="shared" si="3"/>
        <v>Đúng</v>
      </c>
      <c r="AI17" s="138" t="str">
        <f t="shared" si="4"/>
        <v>Đúng</v>
      </c>
      <c r="AJ17" s="138" t="str">
        <f t="shared" si="1"/>
        <v>Đúng</v>
      </c>
    </row>
    <row r="18" spans="1:36" s="5" customFormat="1" ht="25.5" customHeight="1">
      <c r="A18" s="200"/>
      <c r="B18" s="201" t="s">
        <v>297</v>
      </c>
      <c r="C18" s="203">
        <f t="shared" si="2"/>
        <v>0</v>
      </c>
      <c r="D18" s="104"/>
      <c r="E18" s="104"/>
      <c r="F18" s="104"/>
      <c r="G18" s="578"/>
      <c r="H18" s="720"/>
      <c r="I18" s="578"/>
      <c r="J18" s="578"/>
      <c r="K18" s="578"/>
      <c r="L18" s="104"/>
      <c r="M18" s="104"/>
      <c r="N18" s="751">
        <f t="shared" si="5"/>
        <v>0</v>
      </c>
      <c r="O18" s="104"/>
      <c r="P18" s="104"/>
      <c r="Q18" s="104"/>
      <c r="R18" s="104"/>
      <c r="S18" s="104"/>
      <c r="T18" s="104"/>
      <c r="U18" s="104"/>
      <c r="V18" s="104"/>
      <c r="W18" s="104"/>
      <c r="X18" s="104"/>
      <c r="Y18" s="104"/>
      <c r="Z18" s="104"/>
      <c r="AA18" s="104"/>
      <c r="AB18" s="751">
        <f t="shared" si="6"/>
        <v>0</v>
      </c>
      <c r="AC18" s="104"/>
      <c r="AD18" s="104"/>
      <c r="AE18" s="104"/>
      <c r="AF18" s="104"/>
      <c r="AG18" s="138" t="str">
        <f t="shared" si="0"/>
        <v>Đúng</v>
      </c>
      <c r="AH18" s="138" t="str">
        <f t="shared" si="3"/>
        <v>Đúng</v>
      </c>
      <c r="AI18" s="138" t="str">
        <f t="shared" si="4"/>
        <v>Đúng</v>
      </c>
      <c r="AJ18" s="138" t="str">
        <f t="shared" si="1"/>
        <v>Đúng</v>
      </c>
    </row>
    <row r="19" spans="1:36" s="5" customFormat="1" ht="24">
      <c r="A19" s="200"/>
      <c r="B19" s="201" t="s">
        <v>247</v>
      </c>
      <c r="C19" s="206">
        <f>SUM(D19:G19)</f>
        <v>0</v>
      </c>
      <c r="D19" s="104"/>
      <c r="E19" s="104"/>
      <c r="F19" s="104"/>
      <c r="G19" s="104"/>
      <c r="H19" s="720"/>
      <c r="I19" s="578"/>
      <c r="J19" s="578"/>
      <c r="K19" s="578"/>
      <c r="L19" s="104"/>
      <c r="M19" s="104"/>
      <c r="N19" s="751">
        <f t="shared" si="5"/>
        <v>0</v>
      </c>
      <c r="O19" s="104"/>
      <c r="P19" s="104"/>
      <c r="Q19" s="104"/>
      <c r="R19" s="104"/>
      <c r="S19" s="104"/>
      <c r="T19" s="104"/>
      <c r="U19" s="104"/>
      <c r="V19" s="104"/>
      <c r="W19" s="104"/>
      <c r="X19" s="104"/>
      <c r="Y19" s="104"/>
      <c r="Z19" s="104"/>
      <c r="AA19" s="104"/>
      <c r="AB19" s="751">
        <f t="shared" si="6"/>
        <v>0</v>
      </c>
      <c r="AC19" s="104"/>
      <c r="AD19" s="104"/>
      <c r="AE19" s="104"/>
      <c r="AF19" s="104"/>
      <c r="AG19" s="138" t="str">
        <f t="shared" si="0"/>
        <v>Đúng</v>
      </c>
      <c r="AH19" s="138" t="str">
        <f t="shared" si="3"/>
        <v>Đúng</v>
      </c>
      <c r="AI19" s="138" t="str">
        <f t="shared" si="4"/>
        <v>Đúng</v>
      </c>
      <c r="AJ19" s="138" t="str">
        <f t="shared" si="1"/>
        <v>Đúng</v>
      </c>
    </row>
    <row r="20" spans="1:36" s="82" customFormat="1" ht="21" customHeight="1">
      <c r="A20" s="496" t="s">
        <v>22</v>
      </c>
      <c r="B20" s="496" t="s">
        <v>925</v>
      </c>
      <c r="C20" s="753">
        <f>SUM(C9:C19)</f>
        <v>0</v>
      </c>
      <c r="D20" s="754">
        <f t="shared" ref="D20:AF20" si="7">SUM(D9:D19)</f>
        <v>0</v>
      </c>
      <c r="E20" s="754">
        <f t="shared" si="7"/>
        <v>0</v>
      </c>
      <c r="F20" s="754">
        <f t="shared" si="7"/>
        <v>0</v>
      </c>
      <c r="G20" s="754">
        <f t="shared" si="7"/>
        <v>0</v>
      </c>
      <c r="H20" s="754">
        <f t="shared" si="7"/>
        <v>0</v>
      </c>
      <c r="I20" s="754">
        <f t="shared" si="7"/>
        <v>0</v>
      </c>
      <c r="J20" s="754">
        <f t="shared" si="7"/>
        <v>0</v>
      </c>
      <c r="K20" s="754">
        <f t="shared" si="7"/>
        <v>0</v>
      </c>
      <c r="L20" s="754">
        <f t="shared" si="7"/>
        <v>0</v>
      </c>
      <c r="M20" s="754">
        <f t="shared" si="7"/>
        <v>0</v>
      </c>
      <c r="N20" s="754">
        <f t="shared" si="7"/>
        <v>0</v>
      </c>
      <c r="O20" s="754">
        <f t="shared" si="7"/>
        <v>0</v>
      </c>
      <c r="P20" s="754">
        <f t="shared" si="7"/>
        <v>0</v>
      </c>
      <c r="Q20" s="754">
        <f t="shared" si="7"/>
        <v>0</v>
      </c>
      <c r="R20" s="754">
        <f>SUM(R9:R19)</f>
        <v>0</v>
      </c>
      <c r="S20" s="754">
        <f t="shared" si="7"/>
        <v>0</v>
      </c>
      <c r="T20" s="754">
        <f t="shared" si="7"/>
        <v>0</v>
      </c>
      <c r="U20" s="754">
        <f t="shared" si="7"/>
        <v>0</v>
      </c>
      <c r="V20" s="754">
        <f t="shared" si="7"/>
        <v>0</v>
      </c>
      <c r="W20" s="754">
        <f t="shared" si="7"/>
        <v>0</v>
      </c>
      <c r="X20" s="754">
        <f t="shared" si="7"/>
        <v>0</v>
      </c>
      <c r="Y20" s="754">
        <f t="shared" si="7"/>
        <v>0</v>
      </c>
      <c r="Z20" s="754">
        <f t="shared" si="7"/>
        <v>0</v>
      </c>
      <c r="AA20" s="754">
        <f t="shared" si="7"/>
        <v>0</v>
      </c>
      <c r="AB20" s="754">
        <f t="shared" si="7"/>
        <v>0</v>
      </c>
      <c r="AC20" s="754">
        <f t="shared" si="7"/>
        <v>0</v>
      </c>
      <c r="AD20" s="754">
        <f t="shared" si="7"/>
        <v>0</v>
      </c>
      <c r="AE20" s="754">
        <f t="shared" si="7"/>
        <v>0</v>
      </c>
      <c r="AF20" s="754">
        <f t="shared" si="7"/>
        <v>0</v>
      </c>
    </row>
    <row r="21" spans="1:36">
      <c r="Q21" s="8"/>
      <c r="R21" s="8"/>
      <c r="S21" s="8"/>
      <c r="T21" s="8"/>
      <c r="U21" s="8"/>
      <c r="V21" s="8"/>
      <c r="W21" s="8"/>
      <c r="X21" s="8"/>
      <c r="Y21" s="8"/>
      <c r="Z21" s="8"/>
      <c r="AA21" s="8"/>
    </row>
    <row r="22" spans="1:36">
      <c r="P22" s="108"/>
      <c r="Q22" s="135"/>
      <c r="R22" s="136"/>
      <c r="S22" s="135"/>
      <c r="T22" s="135"/>
      <c r="U22" s="8"/>
      <c r="V22" s="8"/>
      <c r="W22" s="8"/>
      <c r="X22" s="8"/>
      <c r="Z22" s="8"/>
      <c r="AA22" s="8"/>
      <c r="AB22" s="108"/>
    </row>
    <row r="23" spans="1:36">
      <c r="P23" s="108"/>
      <c r="Q23" s="135"/>
      <c r="R23" s="137"/>
      <c r="S23" s="135"/>
      <c r="T23" s="135"/>
      <c r="U23" s="8"/>
      <c r="V23" s="8"/>
      <c r="W23" s="8"/>
      <c r="X23" s="8"/>
      <c r="Y23" s="8"/>
      <c r="Z23" s="8"/>
      <c r="AA23" s="8"/>
      <c r="AB23" s="108"/>
    </row>
    <row r="24" spans="1:36">
      <c r="P24" s="108"/>
      <c r="Q24" s="135"/>
      <c r="R24" s="135"/>
      <c r="S24" s="135"/>
      <c r="T24" s="135"/>
      <c r="U24" s="8"/>
      <c r="V24" s="8"/>
      <c r="W24" s="8"/>
      <c r="X24" s="8"/>
      <c r="Y24" s="8"/>
      <c r="Z24" s="8"/>
      <c r="AA24" s="8"/>
      <c r="AB24" s="108"/>
    </row>
    <row r="25" spans="1:36">
      <c r="Q25" s="135"/>
      <c r="R25" s="135"/>
      <c r="S25" s="135"/>
      <c r="T25" s="135"/>
      <c r="U25" s="8"/>
      <c r="V25" s="8"/>
      <c r="W25" s="8"/>
      <c r="X25" s="8"/>
      <c r="Y25" s="8"/>
      <c r="Z25" s="8"/>
      <c r="AA25" s="8"/>
    </row>
  </sheetData>
  <sheetProtection sheet="1" formatCells="0" formatColumns="0" formatRows="0"/>
  <mergeCells count="38">
    <mergeCell ref="N4:N7"/>
    <mergeCell ref="Q4:Q7"/>
    <mergeCell ref="R4:AA4"/>
    <mergeCell ref="D5:D7"/>
    <mergeCell ref="E5:E7"/>
    <mergeCell ref="F5:F7"/>
    <mergeCell ref="G5:G7"/>
    <mergeCell ref="Y6:AA6"/>
    <mergeCell ref="M5:M7"/>
    <mergeCell ref="H5:H7"/>
    <mergeCell ref="L5:L7"/>
    <mergeCell ref="I5:I7"/>
    <mergeCell ref="V5:AA5"/>
    <mergeCell ref="J5:J7"/>
    <mergeCell ref="K5:K7"/>
    <mergeCell ref="P4:P7"/>
    <mergeCell ref="AB4:AF4"/>
    <mergeCell ref="AE5:AE7"/>
    <mergeCell ref="AF5:AF7"/>
    <mergeCell ref="V6:X6"/>
    <mergeCell ref="AC5:AC7"/>
    <mergeCell ref="AD5:AD7"/>
    <mergeCell ref="A1:AB1"/>
    <mergeCell ref="AC1:AF1"/>
    <mergeCell ref="A2:T2"/>
    <mergeCell ref="AB2:AF2"/>
    <mergeCell ref="A3:A7"/>
    <mergeCell ref="B3:B7"/>
    <mergeCell ref="C3:C7"/>
    <mergeCell ref="D3:G4"/>
    <mergeCell ref="H3:M4"/>
    <mergeCell ref="N3:AF3"/>
    <mergeCell ref="R5:R7"/>
    <mergeCell ref="S5:S7"/>
    <mergeCell ref="T5:T7"/>
    <mergeCell ref="U5:U7"/>
    <mergeCell ref="AB5:AB7"/>
    <mergeCell ref="O4:O7"/>
  </mergeCells>
  <conditionalFormatting sqref="AJ1:AJ1048576 AG9:AI19">
    <cfRule type="cellIs" dxfId="5" priority="1" operator="equal">
      <formula>"Đúng"</formula>
    </cfRule>
  </conditionalFormatting>
  <pageMargins left="0.43307086614173229" right="0" top="0" bottom="0" header="0" footer="0"/>
  <pageSetup paperSize="9" scale="87" orientation="landscape" r:id="rId1"/>
  <headerFooter alignWithMargins="0"/>
</worksheet>
</file>

<file path=xl/worksheets/sheet25.xml><?xml version="1.0" encoding="utf-8"?>
<worksheet xmlns="http://schemas.openxmlformats.org/spreadsheetml/2006/main" xmlns:r="http://schemas.openxmlformats.org/officeDocument/2006/relationships">
  <sheetPr codeName="Sheet27">
    <tabColor rgb="FFFFFF00"/>
    <pageSetUpPr fitToPage="1"/>
  </sheetPr>
  <dimension ref="A1:AH25"/>
  <sheetViews>
    <sheetView workbookViewId="0">
      <selection sqref="A1:AC15"/>
    </sheetView>
  </sheetViews>
  <sheetFormatPr defaultColWidth="5.5703125" defaultRowHeight="15.75"/>
  <cols>
    <col min="1" max="1" width="4.140625" style="24" customWidth="1"/>
    <col min="2" max="2" width="28.140625" style="2" customWidth="1"/>
    <col min="3" max="3" width="5.28515625" style="2" customWidth="1"/>
    <col min="4" max="7" width="4.28515625" style="2" customWidth="1"/>
    <col min="8" max="8" width="4.85546875" style="21" customWidth="1"/>
    <col min="9" max="9" width="5.7109375" style="2" customWidth="1"/>
    <col min="10" max="15" width="4.28515625" style="2" customWidth="1"/>
    <col min="16" max="16" width="5.85546875" style="2" customWidth="1"/>
    <col min="17" max="17" width="5" style="2" customWidth="1"/>
    <col min="18" max="18" width="5.140625" style="2" customWidth="1"/>
    <col min="19" max="19" width="5" style="2" customWidth="1"/>
    <col min="20" max="20" width="4.42578125" style="2" customWidth="1"/>
    <col min="21" max="21" width="4.85546875" style="2" customWidth="1"/>
    <col min="22" max="22" width="6" style="2" customWidth="1"/>
    <col min="23" max="23" width="5.28515625" style="2" customWidth="1"/>
    <col min="24" max="25" width="5.5703125" style="2" customWidth="1"/>
    <col min="26" max="26" width="4.28515625" style="2" customWidth="1"/>
    <col min="27" max="27" width="4.7109375" style="2" customWidth="1"/>
    <col min="28" max="29" width="4.28515625" style="2" customWidth="1"/>
    <col min="30" max="261" width="5.5703125" style="2"/>
    <col min="262" max="262" width="4.140625" style="2" customWidth="1"/>
    <col min="263" max="263" width="28.140625" style="2" customWidth="1"/>
    <col min="264" max="264" width="5.140625" style="2" customWidth="1"/>
    <col min="265" max="265" width="4.42578125" style="2" customWidth="1"/>
    <col min="266" max="288" width="4.28515625" style="2" customWidth="1"/>
    <col min="289" max="517" width="5.5703125" style="2"/>
    <col min="518" max="518" width="4.140625" style="2" customWidth="1"/>
    <col min="519" max="519" width="28.140625" style="2" customWidth="1"/>
    <col min="520" max="520" width="5.140625" style="2" customWidth="1"/>
    <col min="521" max="521" width="4.42578125" style="2" customWidth="1"/>
    <col min="522" max="544" width="4.28515625" style="2" customWidth="1"/>
    <col min="545" max="773" width="5.5703125" style="2"/>
    <col min="774" max="774" width="4.140625" style="2" customWidth="1"/>
    <col min="775" max="775" width="28.140625" style="2" customWidth="1"/>
    <col min="776" max="776" width="5.140625" style="2" customWidth="1"/>
    <col min="777" max="777" width="4.42578125" style="2" customWidth="1"/>
    <col min="778" max="800" width="4.28515625" style="2" customWidth="1"/>
    <col min="801" max="1029" width="5.5703125" style="2"/>
    <col min="1030" max="1030" width="4.140625" style="2" customWidth="1"/>
    <col min="1031" max="1031" width="28.140625" style="2" customWidth="1"/>
    <col min="1032" max="1032" width="5.140625" style="2" customWidth="1"/>
    <col min="1033" max="1033" width="4.42578125" style="2" customWidth="1"/>
    <col min="1034" max="1056" width="4.28515625" style="2" customWidth="1"/>
    <col min="1057" max="1285" width="5.5703125" style="2"/>
    <col min="1286" max="1286" width="4.140625" style="2" customWidth="1"/>
    <col min="1287" max="1287" width="28.140625" style="2" customWidth="1"/>
    <col min="1288" max="1288" width="5.140625" style="2" customWidth="1"/>
    <col min="1289" max="1289" width="4.42578125" style="2" customWidth="1"/>
    <col min="1290" max="1312" width="4.28515625" style="2" customWidth="1"/>
    <col min="1313" max="1541" width="5.5703125" style="2"/>
    <col min="1542" max="1542" width="4.140625" style="2" customWidth="1"/>
    <col min="1543" max="1543" width="28.140625" style="2" customWidth="1"/>
    <col min="1544" max="1544" width="5.140625" style="2" customWidth="1"/>
    <col min="1545" max="1545" width="4.42578125" style="2" customWidth="1"/>
    <col min="1546" max="1568" width="4.28515625" style="2" customWidth="1"/>
    <col min="1569" max="1797" width="5.5703125" style="2"/>
    <col min="1798" max="1798" width="4.140625" style="2" customWidth="1"/>
    <col min="1799" max="1799" width="28.140625" style="2" customWidth="1"/>
    <col min="1800" max="1800" width="5.140625" style="2" customWidth="1"/>
    <col min="1801" max="1801" width="4.42578125" style="2" customWidth="1"/>
    <col min="1802" max="1824" width="4.28515625" style="2" customWidth="1"/>
    <col min="1825" max="2053" width="5.5703125" style="2"/>
    <col min="2054" max="2054" width="4.140625" style="2" customWidth="1"/>
    <col min="2055" max="2055" width="28.140625" style="2" customWidth="1"/>
    <col min="2056" max="2056" width="5.140625" style="2" customWidth="1"/>
    <col min="2057" max="2057" width="4.42578125" style="2" customWidth="1"/>
    <col min="2058" max="2080" width="4.28515625" style="2" customWidth="1"/>
    <col min="2081" max="2309" width="5.5703125" style="2"/>
    <col min="2310" max="2310" width="4.140625" style="2" customWidth="1"/>
    <col min="2311" max="2311" width="28.140625" style="2" customWidth="1"/>
    <col min="2312" max="2312" width="5.140625" style="2" customWidth="1"/>
    <col min="2313" max="2313" width="4.42578125" style="2" customWidth="1"/>
    <col min="2314" max="2336" width="4.28515625" style="2" customWidth="1"/>
    <col min="2337" max="2565" width="5.5703125" style="2"/>
    <col min="2566" max="2566" width="4.140625" style="2" customWidth="1"/>
    <col min="2567" max="2567" width="28.140625" style="2" customWidth="1"/>
    <col min="2568" max="2568" width="5.140625" style="2" customWidth="1"/>
    <col min="2569" max="2569" width="4.42578125" style="2" customWidth="1"/>
    <col min="2570" max="2592" width="4.28515625" style="2" customWidth="1"/>
    <col min="2593" max="2821" width="5.5703125" style="2"/>
    <col min="2822" max="2822" width="4.140625" style="2" customWidth="1"/>
    <col min="2823" max="2823" width="28.140625" style="2" customWidth="1"/>
    <col min="2824" max="2824" width="5.140625" style="2" customWidth="1"/>
    <col min="2825" max="2825" width="4.42578125" style="2" customWidth="1"/>
    <col min="2826" max="2848" width="4.28515625" style="2" customWidth="1"/>
    <col min="2849" max="3077" width="5.5703125" style="2"/>
    <col min="3078" max="3078" width="4.140625" style="2" customWidth="1"/>
    <col min="3079" max="3079" width="28.140625" style="2" customWidth="1"/>
    <col min="3080" max="3080" width="5.140625" style="2" customWidth="1"/>
    <col min="3081" max="3081" width="4.42578125" style="2" customWidth="1"/>
    <col min="3082" max="3104" width="4.28515625" style="2" customWidth="1"/>
    <col min="3105" max="3333" width="5.5703125" style="2"/>
    <col min="3334" max="3334" width="4.140625" style="2" customWidth="1"/>
    <col min="3335" max="3335" width="28.140625" style="2" customWidth="1"/>
    <col min="3336" max="3336" width="5.140625" style="2" customWidth="1"/>
    <col min="3337" max="3337" width="4.42578125" style="2" customWidth="1"/>
    <col min="3338" max="3360" width="4.28515625" style="2" customWidth="1"/>
    <col min="3361" max="3589" width="5.5703125" style="2"/>
    <col min="3590" max="3590" width="4.140625" style="2" customWidth="1"/>
    <col min="3591" max="3591" width="28.140625" style="2" customWidth="1"/>
    <col min="3592" max="3592" width="5.140625" style="2" customWidth="1"/>
    <col min="3593" max="3593" width="4.42578125" style="2" customWidth="1"/>
    <col min="3594" max="3616" width="4.28515625" style="2" customWidth="1"/>
    <col min="3617" max="3845" width="5.5703125" style="2"/>
    <col min="3846" max="3846" width="4.140625" style="2" customWidth="1"/>
    <col min="3847" max="3847" width="28.140625" style="2" customWidth="1"/>
    <col min="3848" max="3848" width="5.140625" style="2" customWidth="1"/>
    <col min="3849" max="3849" width="4.42578125" style="2" customWidth="1"/>
    <col min="3850" max="3872" width="4.28515625" style="2" customWidth="1"/>
    <col min="3873" max="4101" width="5.5703125" style="2"/>
    <col min="4102" max="4102" width="4.140625" style="2" customWidth="1"/>
    <col min="4103" max="4103" width="28.140625" style="2" customWidth="1"/>
    <col min="4104" max="4104" width="5.140625" style="2" customWidth="1"/>
    <col min="4105" max="4105" width="4.42578125" style="2" customWidth="1"/>
    <col min="4106" max="4128" width="4.28515625" style="2" customWidth="1"/>
    <col min="4129" max="4357" width="5.5703125" style="2"/>
    <col min="4358" max="4358" width="4.140625" style="2" customWidth="1"/>
    <col min="4359" max="4359" width="28.140625" style="2" customWidth="1"/>
    <col min="4360" max="4360" width="5.140625" style="2" customWidth="1"/>
    <col min="4361" max="4361" width="4.42578125" style="2" customWidth="1"/>
    <col min="4362" max="4384" width="4.28515625" style="2" customWidth="1"/>
    <col min="4385" max="4613" width="5.5703125" style="2"/>
    <col min="4614" max="4614" width="4.140625" style="2" customWidth="1"/>
    <col min="4615" max="4615" width="28.140625" style="2" customWidth="1"/>
    <col min="4616" max="4616" width="5.140625" style="2" customWidth="1"/>
    <col min="4617" max="4617" width="4.42578125" style="2" customWidth="1"/>
    <col min="4618" max="4640" width="4.28515625" style="2" customWidth="1"/>
    <col min="4641" max="4869" width="5.5703125" style="2"/>
    <col min="4870" max="4870" width="4.140625" style="2" customWidth="1"/>
    <col min="4871" max="4871" width="28.140625" style="2" customWidth="1"/>
    <col min="4872" max="4872" width="5.140625" style="2" customWidth="1"/>
    <col min="4873" max="4873" width="4.42578125" style="2" customWidth="1"/>
    <col min="4874" max="4896" width="4.28515625" style="2" customWidth="1"/>
    <col min="4897" max="5125" width="5.5703125" style="2"/>
    <col min="5126" max="5126" width="4.140625" style="2" customWidth="1"/>
    <col min="5127" max="5127" width="28.140625" style="2" customWidth="1"/>
    <col min="5128" max="5128" width="5.140625" style="2" customWidth="1"/>
    <col min="5129" max="5129" width="4.42578125" style="2" customWidth="1"/>
    <col min="5130" max="5152" width="4.28515625" style="2" customWidth="1"/>
    <col min="5153" max="5381" width="5.5703125" style="2"/>
    <col min="5382" max="5382" width="4.140625" style="2" customWidth="1"/>
    <col min="5383" max="5383" width="28.140625" style="2" customWidth="1"/>
    <col min="5384" max="5384" width="5.140625" style="2" customWidth="1"/>
    <col min="5385" max="5385" width="4.42578125" style="2" customWidth="1"/>
    <col min="5386" max="5408" width="4.28515625" style="2" customWidth="1"/>
    <col min="5409" max="5637" width="5.5703125" style="2"/>
    <col min="5638" max="5638" width="4.140625" style="2" customWidth="1"/>
    <col min="5639" max="5639" width="28.140625" style="2" customWidth="1"/>
    <col min="5640" max="5640" width="5.140625" style="2" customWidth="1"/>
    <col min="5641" max="5641" width="4.42578125" style="2" customWidth="1"/>
    <col min="5642" max="5664" width="4.28515625" style="2" customWidth="1"/>
    <col min="5665" max="5893" width="5.5703125" style="2"/>
    <col min="5894" max="5894" width="4.140625" style="2" customWidth="1"/>
    <col min="5895" max="5895" width="28.140625" style="2" customWidth="1"/>
    <col min="5896" max="5896" width="5.140625" style="2" customWidth="1"/>
    <col min="5897" max="5897" width="4.42578125" style="2" customWidth="1"/>
    <col min="5898" max="5920" width="4.28515625" style="2" customWidth="1"/>
    <col min="5921" max="6149" width="5.5703125" style="2"/>
    <col min="6150" max="6150" width="4.140625" style="2" customWidth="1"/>
    <col min="6151" max="6151" width="28.140625" style="2" customWidth="1"/>
    <col min="6152" max="6152" width="5.140625" style="2" customWidth="1"/>
    <col min="6153" max="6153" width="4.42578125" style="2" customWidth="1"/>
    <col min="6154" max="6176" width="4.28515625" style="2" customWidth="1"/>
    <col min="6177" max="6405" width="5.5703125" style="2"/>
    <col min="6406" max="6406" width="4.140625" style="2" customWidth="1"/>
    <col min="6407" max="6407" width="28.140625" style="2" customWidth="1"/>
    <col min="6408" max="6408" width="5.140625" style="2" customWidth="1"/>
    <col min="6409" max="6409" width="4.42578125" style="2" customWidth="1"/>
    <col min="6410" max="6432" width="4.28515625" style="2" customWidth="1"/>
    <col min="6433" max="6661" width="5.5703125" style="2"/>
    <col min="6662" max="6662" width="4.140625" style="2" customWidth="1"/>
    <col min="6663" max="6663" width="28.140625" style="2" customWidth="1"/>
    <col min="6664" max="6664" width="5.140625" style="2" customWidth="1"/>
    <col min="6665" max="6665" width="4.42578125" style="2" customWidth="1"/>
    <col min="6666" max="6688" width="4.28515625" style="2" customWidth="1"/>
    <col min="6689" max="6917" width="5.5703125" style="2"/>
    <col min="6918" max="6918" width="4.140625" style="2" customWidth="1"/>
    <col min="6919" max="6919" width="28.140625" style="2" customWidth="1"/>
    <col min="6920" max="6920" width="5.140625" style="2" customWidth="1"/>
    <col min="6921" max="6921" width="4.42578125" style="2" customWidth="1"/>
    <col min="6922" max="6944" width="4.28515625" style="2" customWidth="1"/>
    <col min="6945" max="7173" width="5.5703125" style="2"/>
    <col min="7174" max="7174" width="4.140625" style="2" customWidth="1"/>
    <col min="7175" max="7175" width="28.140625" style="2" customWidth="1"/>
    <col min="7176" max="7176" width="5.140625" style="2" customWidth="1"/>
    <col min="7177" max="7177" width="4.42578125" style="2" customWidth="1"/>
    <col min="7178" max="7200" width="4.28515625" style="2" customWidth="1"/>
    <col min="7201" max="7429" width="5.5703125" style="2"/>
    <col min="7430" max="7430" width="4.140625" style="2" customWidth="1"/>
    <col min="7431" max="7431" width="28.140625" style="2" customWidth="1"/>
    <col min="7432" max="7432" width="5.140625" style="2" customWidth="1"/>
    <col min="7433" max="7433" width="4.42578125" style="2" customWidth="1"/>
    <col min="7434" max="7456" width="4.28515625" style="2" customWidth="1"/>
    <col min="7457" max="7685" width="5.5703125" style="2"/>
    <col min="7686" max="7686" width="4.140625" style="2" customWidth="1"/>
    <col min="7687" max="7687" width="28.140625" style="2" customWidth="1"/>
    <col min="7688" max="7688" width="5.140625" style="2" customWidth="1"/>
    <col min="7689" max="7689" width="4.42578125" style="2" customWidth="1"/>
    <col min="7690" max="7712" width="4.28515625" style="2" customWidth="1"/>
    <col min="7713" max="7941" width="5.5703125" style="2"/>
    <col min="7942" max="7942" width="4.140625" style="2" customWidth="1"/>
    <col min="7943" max="7943" width="28.140625" style="2" customWidth="1"/>
    <col min="7944" max="7944" width="5.140625" style="2" customWidth="1"/>
    <col min="7945" max="7945" width="4.42578125" style="2" customWidth="1"/>
    <col min="7946" max="7968" width="4.28515625" style="2" customWidth="1"/>
    <col min="7969" max="8197" width="5.5703125" style="2"/>
    <col min="8198" max="8198" width="4.140625" style="2" customWidth="1"/>
    <col min="8199" max="8199" width="28.140625" style="2" customWidth="1"/>
    <col min="8200" max="8200" width="5.140625" style="2" customWidth="1"/>
    <col min="8201" max="8201" width="4.42578125" style="2" customWidth="1"/>
    <col min="8202" max="8224" width="4.28515625" style="2" customWidth="1"/>
    <col min="8225" max="8453" width="5.5703125" style="2"/>
    <col min="8454" max="8454" width="4.140625" style="2" customWidth="1"/>
    <col min="8455" max="8455" width="28.140625" style="2" customWidth="1"/>
    <col min="8456" max="8456" width="5.140625" style="2" customWidth="1"/>
    <col min="8457" max="8457" width="4.42578125" style="2" customWidth="1"/>
    <col min="8458" max="8480" width="4.28515625" style="2" customWidth="1"/>
    <col min="8481" max="8709" width="5.5703125" style="2"/>
    <col min="8710" max="8710" width="4.140625" style="2" customWidth="1"/>
    <col min="8711" max="8711" width="28.140625" style="2" customWidth="1"/>
    <col min="8712" max="8712" width="5.140625" style="2" customWidth="1"/>
    <col min="8713" max="8713" width="4.42578125" style="2" customWidth="1"/>
    <col min="8714" max="8736" width="4.28515625" style="2" customWidth="1"/>
    <col min="8737" max="8965" width="5.5703125" style="2"/>
    <col min="8966" max="8966" width="4.140625" style="2" customWidth="1"/>
    <col min="8967" max="8967" width="28.140625" style="2" customWidth="1"/>
    <col min="8968" max="8968" width="5.140625" style="2" customWidth="1"/>
    <col min="8969" max="8969" width="4.42578125" style="2" customWidth="1"/>
    <col min="8970" max="8992" width="4.28515625" style="2" customWidth="1"/>
    <col min="8993" max="9221" width="5.5703125" style="2"/>
    <col min="9222" max="9222" width="4.140625" style="2" customWidth="1"/>
    <col min="9223" max="9223" width="28.140625" style="2" customWidth="1"/>
    <col min="9224" max="9224" width="5.140625" style="2" customWidth="1"/>
    <col min="9225" max="9225" width="4.42578125" style="2" customWidth="1"/>
    <col min="9226" max="9248" width="4.28515625" style="2" customWidth="1"/>
    <col min="9249" max="9477" width="5.5703125" style="2"/>
    <col min="9478" max="9478" width="4.140625" style="2" customWidth="1"/>
    <col min="9479" max="9479" width="28.140625" style="2" customWidth="1"/>
    <col min="9480" max="9480" width="5.140625" style="2" customWidth="1"/>
    <col min="9481" max="9481" width="4.42578125" style="2" customWidth="1"/>
    <col min="9482" max="9504" width="4.28515625" style="2" customWidth="1"/>
    <col min="9505" max="9733" width="5.5703125" style="2"/>
    <col min="9734" max="9734" width="4.140625" style="2" customWidth="1"/>
    <col min="9735" max="9735" width="28.140625" style="2" customWidth="1"/>
    <col min="9736" max="9736" width="5.140625" style="2" customWidth="1"/>
    <col min="9737" max="9737" width="4.42578125" style="2" customWidth="1"/>
    <col min="9738" max="9760" width="4.28515625" style="2" customWidth="1"/>
    <col min="9761" max="9989" width="5.5703125" style="2"/>
    <col min="9990" max="9990" width="4.140625" style="2" customWidth="1"/>
    <col min="9991" max="9991" width="28.140625" style="2" customWidth="1"/>
    <col min="9992" max="9992" width="5.140625" style="2" customWidth="1"/>
    <col min="9993" max="9993" width="4.42578125" style="2" customWidth="1"/>
    <col min="9994" max="10016" width="4.28515625" style="2" customWidth="1"/>
    <col min="10017" max="10245" width="5.5703125" style="2"/>
    <col min="10246" max="10246" width="4.140625" style="2" customWidth="1"/>
    <col min="10247" max="10247" width="28.140625" style="2" customWidth="1"/>
    <col min="10248" max="10248" width="5.140625" style="2" customWidth="1"/>
    <col min="10249" max="10249" width="4.42578125" style="2" customWidth="1"/>
    <col min="10250" max="10272" width="4.28515625" style="2" customWidth="1"/>
    <col min="10273" max="10501" width="5.5703125" style="2"/>
    <col min="10502" max="10502" width="4.140625" style="2" customWidth="1"/>
    <col min="10503" max="10503" width="28.140625" style="2" customWidth="1"/>
    <col min="10504" max="10504" width="5.140625" style="2" customWidth="1"/>
    <col min="10505" max="10505" width="4.42578125" style="2" customWidth="1"/>
    <col min="10506" max="10528" width="4.28515625" style="2" customWidth="1"/>
    <col min="10529" max="10757" width="5.5703125" style="2"/>
    <col min="10758" max="10758" width="4.140625" style="2" customWidth="1"/>
    <col min="10759" max="10759" width="28.140625" style="2" customWidth="1"/>
    <col min="10760" max="10760" width="5.140625" style="2" customWidth="1"/>
    <col min="10761" max="10761" width="4.42578125" style="2" customWidth="1"/>
    <col min="10762" max="10784" width="4.28515625" style="2" customWidth="1"/>
    <col min="10785" max="11013" width="5.5703125" style="2"/>
    <col min="11014" max="11014" width="4.140625" style="2" customWidth="1"/>
    <col min="11015" max="11015" width="28.140625" style="2" customWidth="1"/>
    <col min="11016" max="11016" width="5.140625" style="2" customWidth="1"/>
    <col min="11017" max="11017" width="4.42578125" style="2" customWidth="1"/>
    <col min="11018" max="11040" width="4.28515625" style="2" customWidth="1"/>
    <col min="11041" max="11269" width="5.5703125" style="2"/>
    <col min="11270" max="11270" width="4.140625" style="2" customWidth="1"/>
    <col min="11271" max="11271" width="28.140625" style="2" customWidth="1"/>
    <col min="11272" max="11272" width="5.140625" style="2" customWidth="1"/>
    <col min="11273" max="11273" width="4.42578125" style="2" customWidth="1"/>
    <col min="11274" max="11296" width="4.28515625" style="2" customWidth="1"/>
    <col min="11297" max="11525" width="5.5703125" style="2"/>
    <col min="11526" max="11526" width="4.140625" style="2" customWidth="1"/>
    <col min="11527" max="11527" width="28.140625" style="2" customWidth="1"/>
    <col min="11528" max="11528" width="5.140625" style="2" customWidth="1"/>
    <col min="11529" max="11529" width="4.42578125" style="2" customWidth="1"/>
    <col min="11530" max="11552" width="4.28515625" style="2" customWidth="1"/>
    <col min="11553" max="11781" width="5.5703125" style="2"/>
    <col min="11782" max="11782" width="4.140625" style="2" customWidth="1"/>
    <col min="11783" max="11783" width="28.140625" style="2" customWidth="1"/>
    <col min="11784" max="11784" width="5.140625" style="2" customWidth="1"/>
    <col min="11785" max="11785" width="4.42578125" style="2" customWidth="1"/>
    <col min="11786" max="11808" width="4.28515625" style="2" customWidth="1"/>
    <col min="11809" max="12037" width="5.5703125" style="2"/>
    <col min="12038" max="12038" width="4.140625" style="2" customWidth="1"/>
    <col min="12039" max="12039" width="28.140625" style="2" customWidth="1"/>
    <col min="12040" max="12040" width="5.140625" style="2" customWidth="1"/>
    <col min="12041" max="12041" width="4.42578125" style="2" customWidth="1"/>
    <col min="12042" max="12064" width="4.28515625" style="2" customWidth="1"/>
    <col min="12065" max="12293" width="5.5703125" style="2"/>
    <col min="12294" max="12294" width="4.140625" style="2" customWidth="1"/>
    <col min="12295" max="12295" width="28.140625" style="2" customWidth="1"/>
    <col min="12296" max="12296" width="5.140625" style="2" customWidth="1"/>
    <col min="12297" max="12297" width="4.42578125" style="2" customWidth="1"/>
    <col min="12298" max="12320" width="4.28515625" style="2" customWidth="1"/>
    <col min="12321" max="12549" width="5.5703125" style="2"/>
    <col min="12550" max="12550" width="4.140625" style="2" customWidth="1"/>
    <col min="12551" max="12551" width="28.140625" style="2" customWidth="1"/>
    <col min="12552" max="12552" width="5.140625" style="2" customWidth="1"/>
    <col min="12553" max="12553" width="4.42578125" style="2" customWidth="1"/>
    <col min="12554" max="12576" width="4.28515625" style="2" customWidth="1"/>
    <col min="12577" max="12805" width="5.5703125" style="2"/>
    <col min="12806" max="12806" width="4.140625" style="2" customWidth="1"/>
    <col min="12807" max="12807" width="28.140625" style="2" customWidth="1"/>
    <col min="12808" max="12808" width="5.140625" style="2" customWidth="1"/>
    <col min="12809" max="12809" width="4.42578125" style="2" customWidth="1"/>
    <col min="12810" max="12832" width="4.28515625" style="2" customWidth="1"/>
    <col min="12833" max="13061" width="5.5703125" style="2"/>
    <col min="13062" max="13062" width="4.140625" style="2" customWidth="1"/>
    <col min="13063" max="13063" width="28.140625" style="2" customWidth="1"/>
    <col min="13064" max="13064" width="5.140625" style="2" customWidth="1"/>
    <col min="13065" max="13065" width="4.42578125" style="2" customWidth="1"/>
    <col min="13066" max="13088" width="4.28515625" style="2" customWidth="1"/>
    <col min="13089" max="13317" width="5.5703125" style="2"/>
    <col min="13318" max="13318" width="4.140625" style="2" customWidth="1"/>
    <col min="13319" max="13319" width="28.140625" style="2" customWidth="1"/>
    <col min="13320" max="13320" width="5.140625" style="2" customWidth="1"/>
    <col min="13321" max="13321" width="4.42578125" style="2" customWidth="1"/>
    <col min="13322" max="13344" width="4.28515625" style="2" customWidth="1"/>
    <col min="13345" max="13573" width="5.5703125" style="2"/>
    <col min="13574" max="13574" width="4.140625" style="2" customWidth="1"/>
    <col min="13575" max="13575" width="28.140625" style="2" customWidth="1"/>
    <col min="13576" max="13576" width="5.140625" style="2" customWidth="1"/>
    <col min="13577" max="13577" width="4.42578125" style="2" customWidth="1"/>
    <col min="13578" max="13600" width="4.28515625" style="2" customWidth="1"/>
    <col min="13601" max="13829" width="5.5703125" style="2"/>
    <col min="13830" max="13830" width="4.140625" style="2" customWidth="1"/>
    <col min="13831" max="13831" width="28.140625" style="2" customWidth="1"/>
    <col min="13832" max="13832" width="5.140625" style="2" customWidth="1"/>
    <col min="13833" max="13833" width="4.42578125" style="2" customWidth="1"/>
    <col min="13834" max="13856" width="4.28515625" style="2" customWidth="1"/>
    <col min="13857" max="14085" width="5.5703125" style="2"/>
    <col min="14086" max="14086" width="4.140625" style="2" customWidth="1"/>
    <col min="14087" max="14087" width="28.140625" style="2" customWidth="1"/>
    <col min="14088" max="14088" width="5.140625" style="2" customWidth="1"/>
    <col min="14089" max="14089" width="4.42578125" style="2" customWidth="1"/>
    <col min="14090" max="14112" width="4.28515625" style="2" customWidth="1"/>
    <col min="14113" max="14341" width="5.5703125" style="2"/>
    <col min="14342" max="14342" width="4.140625" style="2" customWidth="1"/>
    <col min="14343" max="14343" width="28.140625" style="2" customWidth="1"/>
    <col min="14344" max="14344" width="5.140625" style="2" customWidth="1"/>
    <col min="14345" max="14345" width="4.42578125" style="2" customWidth="1"/>
    <col min="14346" max="14368" width="4.28515625" style="2" customWidth="1"/>
    <col min="14369" max="14597" width="5.5703125" style="2"/>
    <col min="14598" max="14598" width="4.140625" style="2" customWidth="1"/>
    <col min="14599" max="14599" width="28.140625" style="2" customWidth="1"/>
    <col min="14600" max="14600" width="5.140625" style="2" customWidth="1"/>
    <col min="14601" max="14601" width="4.42578125" style="2" customWidth="1"/>
    <col min="14602" max="14624" width="4.28515625" style="2" customWidth="1"/>
    <col min="14625" max="14853" width="5.5703125" style="2"/>
    <col min="14854" max="14854" width="4.140625" style="2" customWidth="1"/>
    <col min="14855" max="14855" width="28.140625" style="2" customWidth="1"/>
    <col min="14856" max="14856" width="5.140625" style="2" customWidth="1"/>
    <col min="14857" max="14857" width="4.42578125" style="2" customWidth="1"/>
    <col min="14858" max="14880" width="4.28515625" style="2" customWidth="1"/>
    <col min="14881" max="15109" width="5.5703125" style="2"/>
    <col min="15110" max="15110" width="4.140625" style="2" customWidth="1"/>
    <col min="15111" max="15111" width="28.140625" style="2" customWidth="1"/>
    <col min="15112" max="15112" width="5.140625" style="2" customWidth="1"/>
    <col min="15113" max="15113" width="4.42578125" style="2" customWidth="1"/>
    <col min="15114" max="15136" width="4.28515625" style="2" customWidth="1"/>
    <col min="15137" max="15365" width="5.5703125" style="2"/>
    <col min="15366" max="15366" width="4.140625" style="2" customWidth="1"/>
    <col min="15367" max="15367" width="28.140625" style="2" customWidth="1"/>
    <col min="15368" max="15368" width="5.140625" style="2" customWidth="1"/>
    <col min="15369" max="15369" width="4.42578125" style="2" customWidth="1"/>
    <col min="15370" max="15392" width="4.28515625" style="2" customWidth="1"/>
    <col min="15393" max="15621" width="5.5703125" style="2"/>
    <col min="15622" max="15622" width="4.140625" style="2" customWidth="1"/>
    <col min="15623" max="15623" width="28.140625" style="2" customWidth="1"/>
    <col min="15624" max="15624" width="5.140625" style="2" customWidth="1"/>
    <col min="15625" max="15625" width="4.42578125" style="2" customWidth="1"/>
    <col min="15626" max="15648" width="4.28515625" style="2" customWidth="1"/>
    <col min="15649" max="15877" width="5.5703125" style="2"/>
    <col min="15878" max="15878" width="4.140625" style="2" customWidth="1"/>
    <col min="15879" max="15879" width="28.140625" style="2" customWidth="1"/>
    <col min="15880" max="15880" width="5.140625" style="2" customWidth="1"/>
    <col min="15881" max="15881" width="4.42578125" style="2" customWidth="1"/>
    <col min="15882" max="15904" width="4.28515625" style="2" customWidth="1"/>
    <col min="15905" max="16133" width="5.5703125" style="2"/>
    <col min="16134" max="16134" width="4.140625" style="2" customWidth="1"/>
    <col min="16135" max="16135" width="28.140625" style="2" customWidth="1"/>
    <col min="16136" max="16136" width="5.140625" style="2" customWidth="1"/>
    <col min="16137" max="16137" width="4.42578125" style="2" customWidth="1"/>
    <col min="16138" max="16160" width="4.28515625" style="2" customWidth="1"/>
    <col min="16161" max="16384" width="5.5703125" style="2"/>
  </cols>
  <sheetData>
    <row r="1" spans="1:34" s="1" customFormat="1" ht="19.5" customHeight="1">
      <c r="A1" s="1162" t="s">
        <v>248</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3"/>
      <c r="AA1" s="1080" t="s">
        <v>315</v>
      </c>
      <c r="AB1" s="1183"/>
      <c r="AC1" s="1217"/>
    </row>
    <row r="2" spans="1:34" s="17" customFormat="1" ht="16.5" customHeight="1">
      <c r="A2" s="1064"/>
      <c r="B2" s="1064"/>
      <c r="C2" s="1064"/>
      <c r="D2" s="1064"/>
      <c r="E2" s="1064"/>
      <c r="F2" s="1064"/>
      <c r="G2" s="1064"/>
      <c r="H2" s="1064"/>
      <c r="I2" s="1064"/>
      <c r="J2" s="1064"/>
      <c r="K2" s="1064"/>
      <c r="L2" s="192"/>
      <c r="M2" s="193"/>
      <c r="N2" s="193"/>
      <c r="O2" s="193"/>
      <c r="P2" s="193"/>
      <c r="Q2" s="193"/>
      <c r="R2" s="193"/>
      <c r="S2" s="193"/>
      <c r="T2" s="193"/>
      <c r="U2" s="193"/>
      <c r="V2" s="192"/>
      <c r="W2" s="192"/>
      <c r="X2" s="192"/>
      <c r="Y2" s="193"/>
      <c r="Z2" s="1205"/>
      <c r="AA2" s="1205"/>
      <c r="AB2" s="1205"/>
      <c r="AC2" s="1205"/>
    </row>
    <row r="3" spans="1:34" s="35" customFormat="1" ht="33" customHeight="1">
      <c r="A3" s="1065" t="s">
        <v>295</v>
      </c>
      <c r="B3" s="1065" t="s">
        <v>48</v>
      </c>
      <c r="C3" s="1075" t="s">
        <v>250</v>
      </c>
      <c r="D3" s="1166" t="s">
        <v>595</v>
      </c>
      <c r="E3" s="1167"/>
      <c r="F3" s="1167"/>
      <c r="G3" s="1168"/>
      <c r="H3" s="1075" t="s">
        <v>590</v>
      </c>
      <c r="I3" s="1166" t="s">
        <v>596</v>
      </c>
      <c r="J3" s="1167"/>
      <c r="K3" s="1167"/>
      <c r="L3" s="1168"/>
      <c r="M3" s="1219" t="s">
        <v>6</v>
      </c>
      <c r="N3" s="1220"/>
      <c r="O3" s="1220"/>
      <c r="P3" s="1220"/>
      <c r="Q3" s="1220"/>
      <c r="R3" s="1220"/>
      <c r="S3" s="1220"/>
      <c r="T3" s="1220"/>
      <c r="U3" s="1220"/>
      <c r="V3" s="1220"/>
      <c r="W3" s="1220"/>
      <c r="X3" s="1220"/>
      <c r="Y3" s="1220"/>
      <c r="Z3" s="1220"/>
      <c r="AA3" s="1220"/>
      <c r="AB3" s="1220"/>
      <c r="AC3" s="1221"/>
    </row>
    <row r="4" spans="1:34" s="25" customFormat="1" ht="37.5" customHeight="1">
      <c r="A4" s="1066"/>
      <c r="B4" s="1066"/>
      <c r="C4" s="1218"/>
      <c r="D4" s="1227" t="s">
        <v>147</v>
      </c>
      <c r="E4" s="1227" t="s">
        <v>150</v>
      </c>
      <c r="F4" s="1227" t="s">
        <v>176</v>
      </c>
      <c r="G4" s="1227" t="s">
        <v>169</v>
      </c>
      <c r="H4" s="1218"/>
      <c r="I4" s="1227" t="s">
        <v>147</v>
      </c>
      <c r="J4" s="1227" t="s">
        <v>150</v>
      </c>
      <c r="K4" s="1227" t="s">
        <v>176</v>
      </c>
      <c r="L4" s="1227" t="s">
        <v>169</v>
      </c>
      <c r="M4" s="1222" t="s">
        <v>251</v>
      </c>
      <c r="N4" s="1213" t="s">
        <v>20</v>
      </c>
      <c r="O4" s="1213" t="s">
        <v>21</v>
      </c>
      <c r="P4" s="1099" t="s">
        <v>597</v>
      </c>
      <c r="Q4" s="1100"/>
      <c r="R4" s="1100"/>
      <c r="S4" s="1100"/>
      <c r="T4" s="1100"/>
      <c r="U4" s="1100"/>
      <c r="V4" s="1100"/>
      <c r="W4" s="1100"/>
      <c r="X4" s="1100"/>
      <c r="Y4" s="1100"/>
      <c r="Z4" s="1099" t="s">
        <v>598</v>
      </c>
      <c r="AA4" s="1100"/>
      <c r="AB4" s="1100"/>
      <c r="AC4" s="1101"/>
    </row>
    <row r="5" spans="1:34" s="25" customFormat="1" ht="19.5" customHeight="1">
      <c r="A5" s="1066"/>
      <c r="B5" s="1066"/>
      <c r="C5" s="1218"/>
      <c r="D5" s="1228"/>
      <c r="E5" s="1228"/>
      <c r="F5" s="1228"/>
      <c r="G5" s="1228"/>
      <c r="H5" s="1218"/>
      <c r="I5" s="1228"/>
      <c r="J5" s="1228"/>
      <c r="K5" s="1228"/>
      <c r="L5" s="1228"/>
      <c r="M5" s="1222"/>
      <c r="N5" s="1213"/>
      <c r="O5" s="1213"/>
      <c r="P5" s="1222" t="s">
        <v>236</v>
      </c>
      <c r="Q5" s="1223" t="s">
        <v>79</v>
      </c>
      <c r="R5" s="1224"/>
      <c r="S5" s="1224"/>
      <c r="T5" s="1224"/>
      <c r="U5" s="1225"/>
      <c r="V5" s="1226" t="s">
        <v>252</v>
      </c>
      <c r="W5" s="1226"/>
      <c r="X5" s="1226"/>
      <c r="Y5" s="1226"/>
      <c r="Z5" s="1222" t="s">
        <v>236</v>
      </c>
      <c r="AA5" s="1213" t="s">
        <v>533</v>
      </c>
      <c r="AB5" s="1213" t="s">
        <v>20</v>
      </c>
      <c r="AC5" s="1213" t="s">
        <v>21</v>
      </c>
    </row>
    <row r="6" spans="1:34" s="26" customFormat="1" ht="91.5" customHeight="1">
      <c r="A6" s="1066"/>
      <c r="B6" s="1066"/>
      <c r="C6" s="1218"/>
      <c r="D6" s="1228"/>
      <c r="E6" s="1228"/>
      <c r="F6" s="1228"/>
      <c r="G6" s="1228"/>
      <c r="H6" s="1218"/>
      <c r="I6" s="1228"/>
      <c r="J6" s="1228"/>
      <c r="K6" s="1228"/>
      <c r="L6" s="1228"/>
      <c r="M6" s="1222"/>
      <c r="N6" s="1213"/>
      <c r="O6" s="1213"/>
      <c r="P6" s="1222"/>
      <c r="Q6" s="194" t="s">
        <v>303</v>
      </c>
      <c r="R6" s="194" t="s">
        <v>253</v>
      </c>
      <c r="S6" s="194" t="s">
        <v>254</v>
      </c>
      <c r="T6" s="194" t="s">
        <v>239</v>
      </c>
      <c r="U6" s="195" t="s">
        <v>15</v>
      </c>
      <c r="V6" s="194" t="s">
        <v>241</v>
      </c>
      <c r="W6" s="194" t="s">
        <v>242</v>
      </c>
      <c r="X6" s="194" t="s">
        <v>255</v>
      </c>
      <c r="Y6" s="194" t="s">
        <v>15</v>
      </c>
      <c r="Z6" s="1222"/>
      <c r="AA6" s="1213"/>
      <c r="AB6" s="1213"/>
      <c r="AC6" s="1213"/>
    </row>
    <row r="7" spans="1:34" s="36" customFormat="1" ht="15" customHeight="1">
      <c r="A7" s="196">
        <v>1</v>
      </c>
      <c r="B7" s="196">
        <v>2</v>
      </c>
      <c r="C7" s="196">
        <v>3</v>
      </c>
      <c r="D7" s="196">
        <v>4</v>
      </c>
      <c r="E7" s="196">
        <v>5</v>
      </c>
      <c r="F7" s="196">
        <v>6</v>
      </c>
      <c r="G7" s="196">
        <v>7</v>
      </c>
      <c r="H7" s="196">
        <v>8</v>
      </c>
      <c r="I7" s="196">
        <v>9</v>
      </c>
      <c r="J7" s="196">
        <v>10</v>
      </c>
      <c r="K7" s="196">
        <v>11</v>
      </c>
      <c r="L7" s="196">
        <v>12</v>
      </c>
      <c r="M7" s="196">
        <v>13</v>
      </c>
      <c r="N7" s="196">
        <v>14</v>
      </c>
      <c r="O7" s="196">
        <v>15</v>
      </c>
      <c r="P7" s="196">
        <v>16</v>
      </c>
      <c r="Q7" s="196">
        <v>17</v>
      </c>
      <c r="R7" s="196">
        <v>18</v>
      </c>
      <c r="S7" s="196">
        <v>19</v>
      </c>
      <c r="T7" s="196">
        <v>20</v>
      </c>
      <c r="U7" s="196">
        <v>21</v>
      </c>
      <c r="V7" s="196">
        <v>22</v>
      </c>
      <c r="W7" s="196">
        <v>23</v>
      </c>
      <c r="X7" s="196">
        <v>24</v>
      </c>
      <c r="Y7" s="196">
        <v>25</v>
      </c>
      <c r="Z7" s="196">
        <v>26</v>
      </c>
      <c r="AA7" s="196">
        <v>27</v>
      </c>
      <c r="AB7" s="196">
        <v>28</v>
      </c>
      <c r="AC7" s="196">
        <v>29</v>
      </c>
    </row>
    <row r="8" spans="1:34" s="37" customFormat="1" ht="22.5" customHeight="1">
      <c r="A8" s="197"/>
      <c r="B8" s="198" t="s">
        <v>243</v>
      </c>
      <c r="C8" s="755">
        <f>SUM(D8:G8)</f>
        <v>0</v>
      </c>
      <c r="D8" s="729"/>
      <c r="E8" s="578"/>
      <c r="F8" s="578"/>
      <c r="G8" s="578"/>
      <c r="H8" s="750">
        <f>SUM(I8:L8)</f>
        <v>0</v>
      </c>
      <c r="I8" s="729"/>
      <c r="J8" s="578"/>
      <c r="K8" s="578"/>
      <c r="L8" s="578"/>
      <c r="M8" s="729"/>
      <c r="N8" s="729"/>
      <c r="O8" s="729"/>
      <c r="P8" s="749">
        <f>SUM(Q8:U8)</f>
        <v>0</v>
      </c>
      <c r="Q8" s="729"/>
      <c r="R8" s="729"/>
      <c r="S8" s="729"/>
      <c r="T8" s="729"/>
      <c r="U8" s="729"/>
      <c r="V8" s="729"/>
      <c r="W8" s="729"/>
      <c r="X8" s="729"/>
      <c r="Y8" s="729"/>
      <c r="Z8" s="749">
        <f>AA8+AB8</f>
        <v>0</v>
      </c>
      <c r="AA8" s="729"/>
      <c r="AB8" s="729"/>
      <c r="AC8" s="729"/>
      <c r="AD8" s="138" t="str">
        <f t="shared" ref="AD8:AD15" si="0">IF(H8=SUM(I8:L8),"Đúng","Sai")</f>
        <v>Đúng</v>
      </c>
      <c r="AE8" s="138" t="str">
        <f t="shared" ref="AE8:AE15" si="1">IF(AND(O8&lt;=N8,N8&lt;=M8,M8&lt;=H8),"Đúng","Sai")</f>
        <v>Đúng</v>
      </c>
      <c r="AF8" s="138" t="str">
        <f t="shared" ref="AF8:AF15" si="2">IF(P8=SUM(Q8:U8),"Đúng","Sai")</f>
        <v>Đúng</v>
      </c>
      <c r="AG8" s="138" t="str">
        <f>IF(Z8=AA8+AB8,"Đúng","Sai")</f>
        <v>Đúng</v>
      </c>
      <c r="AH8" s="138" t="str">
        <f>IF(AC8&lt;=AB8,"Đúng","Sai")</f>
        <v>Đúng</v>
      </c>
    </row>
    <row r="9" spans="1:34" s="5" customFormat="1" ht="24.95" customHeight="1">
      <c r="A9" s="200"/>
      <c r="B9" s="201" t="s">
        <v>581</v>
      </c>
      <c r="C9" s="202">
        <f>SUM(D9:G9)</f>
        <v>0</v>
      </c>
      <c r="D9" s="104"/>
      <c r="E9" s="578"/>
      <c r="F9" s="578"/>
      <c r="G9" s="578"/>
      <c r="H9" s="751">
        <f t="shared" ref="H9:H14" si="3">SUM(I9:L9)</f>
        <v>0</v>
      </c>
      <c r="I9" s="104"/>
      <c r="J9" s="578"/>
      <c r="K9" s="578"/>
      <c r="L9" s="578"/>
      <c r="M9" s="104"/>
      <c r="N9" s="104"/>
      <c r="O9" s="104"/>
      <c r="P9" s="751">
        <f>SUM(Q9:U9)</f>
        <v>0</v>
      </c>
      <c r="Q9" s="104"/>
      <c r="R9" s="104"/>
      <c r="S9" s="104"/>
      <c r="T9" s="104"/>
      <c r="U9" s="104"/>
      <c r="V9" s="104"/>
      <c r="W9" s="104"/>
      <c r="X9" s="104"/>
      <c r="Y9" s="104"/>
      <c r="Z9" s="751">
        <f>AA9+AB9</f>
        <v>0</v>
      </c>
      <c r="AA9" s="104"/>
      <c r="AB9" s="104"/>
      <c r="AC9" s="104"/>
      <c r="AD9" s="138" t="str">
        <f t="shared" si="0"/>
        <v>Đúng</v>
      </c>
      <c r="AE9" s="138" t="str">
        <f t="shared" si="1"/>
        <v>Đúng</v>
      </c>
      <c r="AF9" s="138" t="str">
        <f t="shared" si="2"/>
        <v>Đúng</v>
      </c>
      <c r="AG9" s="138" t="str">
        <f t="shared" ref="AG9:AG15" si="4">IF(Z9=AA9+AB9,"Đúng","Sai")</f>
        <v>Đúng</v>
      </c>
      <c r="AH9" s="138" t="str">
        <f t="shared" ref="AH9:AH15" si="5">IF(AND(AC9&lt;=AB9,Z9&lt;=C9),"Đúng","Sai")</f>
        <v>Đúng</v>
      </c>
    </row>
    <row r="10" spans="1:34" s="5" customFormat="1" ht="24.95" customHeight="1">
      <c r="A10" s="204"/>
      <c r="B10" s="201" t="s">
        <v>589</v>
      </c>
      <c r="C10" s="202">
        <f t="shared" ref="C10:C14" si="6">SUM(D10:G10)</f>
        <v>0</v>
      </c>
      <c r="D10" s="104"/>
      <c r="E10" s="104"/>
      <c r="F10" s="578"/>
      <c r="G10" s="578"/>
      <c r="H10" s="751">
        <f t="shared" si="3"/>
        <v>0</v>
      </c>
      <c r="I10" s="104"/>
      <c r="J10" s="104"/>
      <c r="K10" s="578"/>
      <c r="L10" s="578"/>
      <c r="M10" s="104"/>
      <c r="N10" s="104"/>
      <c r="O10" s="104"/>
      <c r="P10" s="751">
        <f t="shared" ref="P10:P14" si="7">SUM(Q10:U10)</f>
        <v>0</v>
      </c>
      <c r="Q10" s="104"/>
      <c r="R10" s="104"/>
      <c r="S10" s="104"/>
      <c r="T10" s="104"/>
      <c r="U10" s="104"/>
      <c r="V10" s="104"/>
      <c r="W10" s="104"/>
      <c r="X10" s="104"/>
      <c r="Y10" s="104"/>
      <c r="Z10" s="751">
        <f t="shared" ref="Z10:Z14" si="8">AA10+AB10</f>
        <v>0</v>
      </c>
      <c r="AA10" s="104"/>
      <c r="AB10" s="104"/>
      <c r="AC10" s="104"/>
      <c r="AD10" s="138" t="str">
        <f t="shared" si="0"/>
        <v>Đúng</v>
      </c>
      <c r="AE10" s="138" t="str">
        <f t="shared" si="1"/>
        <v>Đúng</v>
      </c>
      <c r="AF10" s="138" t="str">
        <f t="shared" si="2"/>
        <v>Đúng</v>
      </c>
      <c r="AG10" s="138" t="str">
        <f t="shared" si="4"/>
        <v>Đúng</v>
      </c>
      <c r="AH10" s="138" t="str">
        <f t="shared" si="5"/>
        <v>Đúng</v>
      </c>
    </row>
    <row r="11" spans="1:34" s="5" customFormat="1" ht="24.95" customHeight="1">
      <c r="A11" s="200"/>
      <c r="B11" s="201" t="s">
        <v>582</v>
      </c>
      <c r="C11" s="202">
        <f t="shared" si="6"/>
        <v>0</v>
      </c>
      <c r="D11" s="104"/>
      <c r="E11" s="104"/>
      <c r="F11" s="578"/>
      <c r="G11" s="578"/>
      <c r="H11" s="751">
        <f t="shared" si="3"/>
        <v>0</v>
      </c>
      <c r="I11" s="104"/>
      <c r="J11" s="104"/>
      <c r="K11" s="578"/>
      <c r="L11" s="578"/>
      <c r="M11" s="104"/>
      <c r="N11" s="104"/>
      <c r="O11" s="104"/>
      <c r="P11" s="751">
        <f t="shared" si="7"/>
        <v>0</v>
      </c>
      <c r="Q11" s="104"/>
      <c r="R11" s="104"/>
      <c r="S11" s="104"/>
      <c r="T11" s="104"/>
      <c r="U11" s="104"/>
      <c r="V11" s="104"/>
      <c r="W11" s="104"/>
      <c r="X11" s="104"/>
      <c r="Y11" s="104"/>
      <c r="Z11" s="751">
        <f t="shared" si="8"/>
        <v>0</v>
      </c>
      <c r="AA11" s="104"/>
      <c r="AB11" s="104"/>
      <c r="AC11" s="104"/>
      <c r="AD11" s="138" t="str">
        <f t="shared" si="0"/>
        <v>Đúng</v>
      </c>
      <c r="AE11" s="138" t="str">
        <f t="shared" si="1"/>
        <v>Đúng</v>
      </c>
      <c r="AF11" s="138" t="str">
        <f t="shared" si="2"/>
        <v>Đúng</v>
      </c>
      <c r="AG11" s="138" t="str">
        <f t="shared" si="4"/>
        <v>Đúng</v>
      </c>
      <c r="AH11" s="138" t="str">
        <f t="shared" si="5"/>
        <v>Đúng</v>
      </c>
    </row>
    <row r="12" spans="1:34" s="5" customFormat="1" ht="24.95" customHeight="1">
      <c r="A12" s="204"/>
      <c r="B12" s="201" t="s">
        <v>256</v>
      </c>
      <c r="C12" s="202">
        <f t="shared" si="6"/>
        <v>0</v>
      </c>
      <c r="D12" s="104"/>
      <c r="E12" s="104"/>
      <c r="F12" s="104"/>
      <c r="G12" s="578"/>
      <c r="H12" s="751">
        <f t="shared" si="3"/>
        <v>0</v>
      </c>
      <c r="I12" s="104"/>
      <c r="J12" s="104"/>
      <c r="K12" s="104"/>
      <c r="L12" s="578"/>
      <c r="M12" s="104"/>
      <c r="N12" s="104"/>
      <c r="O12" s="104"/>
      <c r="P12" s="751">
        <f t="shared" si="7"/>
        <v>0</v>
      </c>
      <c r="Q12" s="104"/>
      <c r="R12" s="104"/>
      <c r="S12" s="104"/>
      <c r="T12" s="104"/>
      <c r="U12" s="104"/>
      <c r="V12" s="104"/>
      <c r="W12" s="104"/>
      <c r="X12" s="104"/>
      <c r="Y12" s="104"/>
      <c r="Z12" s="751">
        <f t="shared" si="8"/>
        <v>0</v>
      </c>
      <c r="AA12" s="104"/>
      <c r="AB12" s="104"/>
      <c r="AC12" s="104"/>
      <c r="AD12" s="138" t="str">
        <f t="shared" si="0"/>
        <v>Đúng</v>
      </c>
      <c r="AE12" s="138" t="str">
        <f t="shared" si="1"/>
        <v>Đúng</v>
      </c>
      <c r="AF12" s="138" t="str">
        <f t="shared" si="2"/>
        <v>Đúng</v>
      </c>
      <c r="AG12" s="138" t="str">
        <f t="shared" si="4"/>
        <v>Đúng</v>
      </c>
      <c r="AH12" s="138" t="str">
        <f t="shared" si="5"/>
        <v>Đúng</v>
      </c>
    </row>
    <row r="13" spans="1:34" s="5" customFormat="1" ht="24.95" customHeight="1">
      <c r="A13" s="200"/>
      <c r="B13" s="201" t="s">
        <v>297</v>
      </c>
      <c r="C13" s="202">
        <f t="shared" si="6"/>
        <v>0</v>
      </c>
      <c r="D13" s="104"/>
      <c r="E13" s="104"/>
      <c r="F13" s="104"/>
      <c r="G13" s="104"/>
      <c r="H13" s="751">
        <f t="shared" si="3"/>
        <v>0</v>
      </c>
      <c r="I13" s="104"/>
      <c r="J13" s="104"/>
      <c r="K13" s="104"/>
      <c r="L13" s="578"/>
      <c r="M13" s="104"/>
      <c r="N13" s="104"/>
      <c r="O13" s="104"/>
      <c r="P13" s="751">
        <f t="shared" si="7"/>
        <v>0</v>
      </c>
      <c r="Q13" s="104"/>
      <c r="R13" s="104"/>
      <c r="S13" s="104"/>
      <c r="T13" s="104"/>
      <c r="U13" s="104"/>
      <c r="V13" s="104"/>
      <c r="W13" s="104"/>
      <c r="X13" s="104"/>
      <c r="Y13" s="104"/>
      <c r="Z13" s="751">
        <f t="shared" si="8"/>
        <v>0</v>
      </c>
      <c r="AA13" s="104"/>
      <c r="AB13" s="104"/>
      <c r="AC13" s="104"/>
      <c r="AD13" s="138" t="str">
        <f t="shared" si="0"/>
        <v>Đúng</v>
      </c>
      <c r="AE13" s="138" t="str">
        <f t="shared" si="1"/>
        <v>Đúng</v>
      </c>
      <c r="AF13" s="138" t="str">
        <f t="shared" si="2"/>
        <v>Đúng</v>
      </c>
      <c r="AG13" s="138" t="str">
        <f t="shared" si="4"/>
        <v>Đúng</v>
      </c>
      <c r="AH13" s="138" t="str">
        <f t="shared" si="5"/>
        <v>Đúng</v>
      </c>
    </row>
    <row r="14" spans="1:34" s="5" customFormat="1" ht="27" customHeight="1">
      <c r="A14" s="200"/>
      <c r="B14" s="205" t="s">
        <v>302</v>
      </c>
      <c r="C14" s="202">
        <f t="shared" si="6"/>
        <v>0</v>
      </c>
      <c r="D14" s="107"/>
      <c r="E14" s="107"/>
      <c r="F14" s="107"/>
      <c r="G14" s="106"/>
      <c r="H14" s="756">
        <f t="shared" si="3"/>
        <v>0</v>
      </c>
      <c r="I14" s="107"/>
      <c r="J14" s="107"/>
      <c r="K14" s="107"/>
      <c r="L14" s="106"/>
      <c r="M14" s="107"/>
      <c r="N14" s="107"/>
      <c r="O14" s="107"/>
      <c r="P14" s="751">
        <f t="shared" si="7"/>
        <v>0</v>
      </c>
      <c r="Q14" s="107"/>
      <c r="R14" s="107"/>
      <c r="S14" s="107"/>
      <c r="T14" s="107"/>
      <c r="U14" s="107"/>
      <c r="V14" s="107"/>
      <c r="W14" s="107"/>
      <c r="X14" s="107"/>
      <c r="Y14" s="107"/>
      <c r="Z14" s="751">
        <f t="shared" si="8"/>
        <v>0</v>
      </c>
      <c r="AA14" s="107"/>
      <c r="AB14" s="107"/>
      <c r="AC14" s="107"/>
      <c r="AD14" s="138" t="str">
        <f t="shared" si="0"/>
        <v>Đúng</v>
      </c>
      <c r="AE14" s="138" t="str">
        <f t="shared" si="1"/>
        <v>Đúng</v>
      </c>
      <c r="AF14" s="138" t="str">
        <f t="shared" si="2"/>
        <v>Đúng</v>
      </c>
      <c r="AG14" s="138" t="str">
        <f t="shared" si="4"/>
        <v>Đúng</v>
      </c>
      <c r="AH14" s="138" t="str">
        <f t="shared" si="5"/>
        <v>Đúng</v>
      </c>
    </row>
    <row r="15" spans="1:34" s="82" customFormat="1" ht="30" customHeight="1">
      <c r="A15" s="207" t="s">
        <v>22</v>
      </c>
      <c r="B15" s="207" t="s">
        <v>925</v>
      </c>
      <c r="C15" s="481">
        <f>SUM(C8:C14)</f>
        <v>0</v>
      </c>
      <c r="D15" s="481">
        <f t="shared" ref="D15:G15" si="9">SUM(D8:D14)</f>
        <v>0</v>
      </c>
      <c r="E15" s="481">
        <f t="shared" si="9"/>
        <v>0</v>
      </c>
      <c r="F15" s="481">
        <f t="shared" si="9"/>
        <v>0</v>
      </c>
      <c r="G15" s="481">
        <f t="shared" si="9"/>
        <v>0</v>
      </c>
      <c r="H15" s="481">
        <f>SUM(H8:H14)</f>
        <v>0</v>
      </c>
      <c r="I15" s="481">
        <f t="shared" ref="I15:AC15" si="10">SUM(I8:I14)</f>
        <v>0</v>
      </c>
      <c r="J15" s="481">
        <f t="shared" si="10"/>
        <v>0</v>
      </c>
      <c r="K15" s="481">
        <f t="shared" si="10"/>
        <v>0</v>
      </c>
      <c r="L15" s="481">
        <f t="shared" si="10"/>
        <v>0</v>
      </c>
      <c r="M15" s="481">
        <f t="shared" si="10"/>
        <v>0</v>
      </c>
      <c r="N15" s="481">
        <f t="shared" si="10"/>
        <v>0</v>
      </c>
      <c r="O15" s="481">
        <f t="shared" si="10"/>
        <v>0</v>
      </c>
      <c r="P15" s="481">
        <f t="shared" si="10"/>
        <v>0</v>
      </c>
      <c r="Q15" s="481">
        <f t="shared" si="10"/>
        <v>0</v>
      </c>
      <c r="R15" s="481">
        <f t="shared" si="10"/>
        <v>0</v>
      </c>
      <c r="S15" s="481">
        <f t="shared" si="10"/>
        <v>0</v>
      </c>
      <c r="T15" s="481">
        <f t="shared" si="10"/>
        <v>0</v>
      </c>
      <c r="U15" s="481">
        <f t="shared" si="10"/>
        <v>0</v>
      </c>
      <c r="V15" s="481">
        <f t="shared" si="10"/>
        <v>0</v>
      </c>
      <c r="W15" s="481">
        <f t="shared" si="10"/>
        <v>0</v>
      </c>
      <c r="X15" s="481">
        <f t="shared" si="10"/>
        <v>0</v>
      </c>
      <c r="Y15" s="481">
        <f t="shared" si="10"/>
        <v>0</v>
      </c>
      <c r="Z15" s="481">
        <f t="shared" si="10"/>
        <v>0</v>
      </c>
      <c r="AA15" s="481">
        <f t="shared" si="10"/>
        <v>0</v>
      </c>
      <c r="AB15" s="481">
        <f t="shared" si="10"/>
        <v>0</v>
      </c>
      <c r="AC15" s="481">
        <f t="shared" si="10"/>
        <v>0</v>
      </c>
      <c r="AD15" s="138" t="str">
        <f t="shared" si="0"/>
        <v>Đúng</v>
      </c>
      <c r="AE15" s="138" t="str">
        <f t="shared" si="1"/>
        <v>Đúng</v>
      </c>
      <c r="AF15" s="138" t="str">
        <f t="shared" si="2"/>
        <v>Đúng</v>
      </c>
      <c r="AG15" s="138" t="str">
        <f t="shared" si="4"/>
        <v>Đúng</v>
      </c>
      <c r="AH15" s="138" t="str">
        <f t="shared" si="5"/>
        <v>Đúng</v>
      </c>
    </row>
    <row r="16" spans="1:34" s="29" customFormat="1" ht="13.5" customHeight="1">
      <c r="A16" s="32"/>
      <c r="B16" s="30"/>
      <c r="C16" s="30"/>
      <c r="D16" s="88"/>
      <c r="E16" s="88"/>
      <c r="F16" s="88"/>
      <c r="G16" s="88"/>
      <c r="H16" s="87"/>
      <c r="I16" s="88"/>
      <c r="J16" s="88"/>
      <c r="K16" s="88"/>
      <c r="L16" s="88"/>
      <c r="M16" s="89"/>
      <c r="N16" s="89"/>
      <c r="O16" s="89"/>
      <c r="P16" s="89"/>
      <c r="Q16" s="89"/>
      <c r="R16" s="89"/>
      <c r="S16" s="89"/>
      <c r="T16" s="89"/>
      <c r="U16" s="89"/>
      <c r="V16" s="88"/>
      <c r="W16" s="88"/>
      <c r="X16" s="88"/>
      <c r="Y16" s="88"/>
      <c r="Z16" s="90"/>
      <c r="AA16" s="88"/>
      <c r="AB16" s="88"/>
      <c r="AC16" s="88"/>
    </row>
    <row r="17" spans="9:22">
      <c r="I17" s="134"/>
    </row>
    <row r="18" spans="9:22">
      <c r="I18" s="134"/>
    </row>
    <row r="21" spans="9:22">
      <c r="S21" s="2" t="s">
        <v>599</v>
      </c>
    </row>
    <row r="24" spans="9:22">
      <c r="P24" s="134"/>
      <c r="Q24" s="91"/>
      <c r="R24" s="91"/>
      <c r="S24" s="91"/>
      <c r="T24" s="91"/>
      <c r="U24" s="91"/>
      <c r="V24" s="134"/>
    </row>
    <row r="25" spans="9:22">
      <c r="P25" s="91"/>
      <c r="Q25" s="91"/>
      <c r="R25" s="91"/>
      <c r="S25" s="91"/>
      <c r="T25" s="91"/>
      <c r="U25" s="91"/>
      <c r="V25" s="91"/>
    </row>
  </sheetData>
  <sheetProtection sheet="1" formatCells="0" formatColumns="0" formatRows="0"/>
  <mergeCells count="31">
    <mergeCell ref="D3:G3"/>
    <mergeCell ref="D4:D6"/>
    <mergeCell ref="E4:E6"/>
    <mergeCell ref="F4:F6"/>
    <mergeCell ref="G4:G6"/>
    <mergeCell ref="V5:Y5"/>
    <mergeCell ref="Z5:Z6"/>
    <mergeCell ref="AA5:AA6"/>
    <mergeCell ref="AC5:AC6"/>
    <mergeCell ref="I4:I6"/>
    <mergeCell ref="J4:J6"/>
    <mergeCell ref="K4:K6"/>
    <mergeCell ref="L4:L6"/>
    <mergeCell ref="M4:M6"/>
    <mergeCell ref="O4:O6"/>
    <mergeCell ref="A1:Z1"/>
    <mergeCell ref="AA1:AC1"/>
    <mergeCell ref="A2:K2"/>
    <mergeCell ref="Z2:AC2"/>
    <mergeCell ref="A3:A6"/>
    <mergeCell ref="B3:B6"/>
    <mergeCell ref="C3:C6"/>
    <mergeCell ref="H3:H6"/>
    <mergeCell ref="I3:L3"/>
    <mergeCell ref="M3:AC3"/>
    <mergeCell ref="N4:N6"/>
    <mergeCell ref="AB5:AB6"/>
    <mergeCell ref="P4:Y4"/>
    <mergeCell ref="Z4:AC4"/>
    <mergeCell ref="P5:P6"/>
    <mergeCell ref="Q5:U5"/>
  </mergeCells>
  <conditionalFormatting sqref="AD1:AH1048576">
    <cfRule type="cellIs" dxfId="4" priority="1" operator="equal">
      <formula>"Đúng"</formula>
    </cfRule>
  </conditionalFormatting>
  <printOptions horizontalCentered="1"/>
  <pageMargins left="0.51181102362204722" right="0.23622047244094491" top="0.23622047244094491" bottom="0" header="0" footer="0"/>
  <pageSetup paperSize="9" scale="89" orientation="landscape" r:id="rId1"/>
  <headerFooter alignWithMargins="0"/>
</worksheet>
</file>

<file path=xl/worksheets/sheet26.xml><?xml version="1.0" encoding="utf-8"?>
<worksheet xmlns="http://schemas.openxmlformats.org/spreadsheetml/2006/main" xmlns:r="http://schemas.openxmlformats.org/officeDocument/2006/relationships">
  <sheetPr codeName="Sheet28">
    <tabColor rgb="FFC00000"/>
    <pageSetUpPr fitToPage="1"/>
  </sheetPr>
  <dimension ref="A1:AD25"/>
  <sheetViews>
    <sheetView showGridLines="0" zoomScale="55" zoomScaleNormal="55" workbookViewId="0">
      <selection activeCell="AC22" sqref="AC22"/>
    </sheetView>
  </sheetViews>
  <sheetFormatPr defaultRowHeight="16.5"/>
  <cols>
    <col min="1" max="1" width="4.5703125" style="145" customWidth="1"/>
    <col min="2" max="2" width="28.85546875" style="145" customWidth="1"/>
    <col min="3" max="3" width="12.28515625" style="145" customWidth="1"/>
    <col min="4" max="4" width="5.5703125" style="145" customWidth="1"/>
    <col min="5" max="5" width="5.42578125" style="146" customWidth="1"/>
    <col min="6" max="6" width="6.85546875" style="145" customWidth="1"/>
    <col min="7" max="7" width="4.5703125" style="145" customWidth="1"/>
    <col min="8" max="9" width="4" style="145" customWidth="1"/>
    <col min="10" max="10" width="5.140625" style="145" customWidth="1"/>
    <col min="11" max="11" width="5" style="145" customWidth="1"/>
    <col min="12" max="12" width="6.28515625" style="145" customWidth="1"/>
    <col min="13" max="13" width="7.42578125" style="145" customWidth="1"/>
    <col min="14" max="14" width="4.85546875" style="145" customWidth="1"/>
    <col min="15" max="15" width="7.7109375" style="145" customWidth="1"/>
    <col min="16" max="16" width="5" style="145" customWidth="1"/>
    <col min="17" max="17" width="5.140625" style="145" customWidth="1"/>
    <col min="18" max="21" width="4" style="145" customWidth="1"/>
    <col min="22" max="22" width="5.5703125" style="145" customWidth="1"/>
    <col min="23" max="23" width="5.7109375" style="145" customWidth="1"/>
    <col min="24" max="24" width="4" style="145" customWidth="1"/>
    <col min="25" max="27" width="4.85546875" style="145" customWidth="1"/>
    <col min="28" max="29" width="4" style="145" customWidth="1"/>
    <col min="30" max="248" width="9.140625" style="145"/>
    <col min="249" max="249" width="4.5703125" style="145" customWidth="1"/>
    <col min="250" max="250" width="9.85546875" style="145" customWidth="1"/>
    <col min="251" max="251" width="13.85546875" style="145" customWidth="1"/>
    <col min="252" max="259" width="4" style="145" customWidth="1"/>
    <col min="260" max="261" width="5.42578125" style="145" customWidth="1"/>
    <col min="262" max="264" width="4" style="145" customWidth="1"/>
    <col min="265" max="265" width="5.140625" style="145" customWidth="1"/>
    <col min="266" max="267" width="4" style="145" customWidth="1"/>
    <col min="268" max="268" width="7.140625" style="145" customWidth="1"/>
    <col min="269" max="269" width="4" style="145" customWidth="1"/>
    <col min="270" max="270" width="6.42578125" style="145" customWidth="1"/>
    <col min="271" max="271" width="5" style="145" customWidth="1"/>
    <col min="272" max="280" width="4" style="145" customWidth="1"/>
    <col min="281" max="283" width="4.85546875" style="145" customWidth="1"/>
    <col min="284" max="285" width="4" style="145" customWidth="1"/>
    <col min="286" max="504" width="9.140625" style="145"/>
    <col min="505" max="505" width="4.5703125" style="145" customWidth="1"/>
    <col min="506" max="506" width="9.85546875" style="145" customWidth="1"/>
    <col min="507" max="507" width="13.85546875" style="145" customWidth="1"/>
    <col min="508" max="515" width="4" style="145" customWidth="1"/>
    <col min="516" max="517" width="5.42578125" style="145" customWidth="1"/>
    <col min="518" max="520" width="4" style="145" customWidth="1"/>
    <col min="521" max="521" width="5.140625" style="145" customWidth="1"/>
    <col min="522" max="523" width="4" style="145" customWidth="1"/>
    <col min="524" max="524" width="7.140625" style="145" customWidth="1"/>
    <col min="525" max="525" width="4" style="145" customWidth="1"/>
    <col min="526" max="526" width="6.42578125" style="145" customWidth="1"/>
    <col min="527" max="527" width="5" style="145" customWidth="1"/>
    <col min="528" max="536" width="4" style="145" customWidth="1"/>
    <col min="537" max="539" width="4.85546875" style="145" customWidth="1"/>
    <col min="540" max="541" width="4" style="145" customWidth="1"/>
    <col min="542" max="760" width="9.140625" style="145"/>
    <col min="761" max="761" width="4.5703125" style="145" customWidth="1"/>
    <col min="762" max="762" width="9.85546875" style="145" customWidth="1"/>
    <col min="763" max="763" width="13.85546875" style="145" customWidth="1"/>
    <col min="764" max="771" width="4" style="145" customWidth="1"/>
    <col min="772" max="773" width="5.42578125" style="145" customWidth="1"/>
    <col min="774" max="776" width="4" style="145" customWidth="1"/>
    <col min="777" max="777" width="5.140625" style="145" customWidth="1"/>
    <col min="778" max="779" width="4" style="145" customWidth="1"/>
    <col min="780" max="780" width="7.140625" style="145" customWidth="1"/>
    <col min="781" max="781" width="4" style="145" customWidth="1"/>
    <col min="782" max="782" width="6.42578125" style="145" customWidth="1"/>
    <col min="783" max="783" width="5" style="145" customWidth="1"/>
    <col min="784" max="792" width="4" style="145" customWidth="1"/>
    <col min="793" max="795" width="4.85546875" style="145" customWidth="1"/>
    <col min="796" max="797" width="4" style="145" customWidth="1"/>
    <col min="798" max="1016" width="9.140625" style="145"/>
    <col min="1017" max="1017" width="4.5703125" style="145" customWidth="1"/>
    <col min="1018" max="1018" width="9.85546875" style="145" customWidth="1"/>
    <col min="1019" max="1019" width="13.85546875" style="145" customWidth="1"/>
    <col min="1020" max="1027" width="4" style="145" customWidth="1"/>
    <col min="1028" max="1029" width="5.42578125" style="145" customWidth="1"/>
    <col min="1030" max="1032" width="4" style="145" customWidth="1"/>
    <col min="1033" max="1033" width="5.140625" style="145" customWidth="1"/>
    <col min="1034" max="1035" width="4" style="145" customWidth="1"/>
    <col min="1036" max="1036" width="7.140625" style="145" customWidth="1"/>
    <col min="1037" max="1037" width="4" style="145" customWidth="1"/>
    <col min="1038" max="1038" width="6.42578125" style="145" customWidth="1"/>
    <col min="1039" max="1039" width="5" style="145" customWidth="1"/>
    <col min="1040" max="1048" width="4" style="145" customWidth="1"/>
    <col min="1049" max="1051" width="4.85546875" style="145" customWidth="1"/>
    <col min="1052" max="1053" width="4" style="145" customWidth="1"/>
    <col min="1054" max="1272" width="9.140625" style="145"/>
    <col min="1273" max="1273" width="4.5703125" style="145" customWidth="1"/>
    <col min="1274" max="1274" width="9.85546875" style="145" customWidth="1"/>
    <col min="1275" max="1275" width="13.85546875" style="145" customWidth="1"/>
    <col min="1276" max="1283" width="4" style="145" customWidth="1"/>
    <col min="1284" max="1285" width="5.42578125" style="145" customWidth="1"/>
    <col min="1286" max="1288" width="4" style="145" customWidth="1"/>
    <col min="1289" max="1289" width="5.140625" style="145" customWidth="1"/>
    <col min="1290" max="1291" width="4" style="145" customWidth="1"/>
    <col min="1292" max="1292" width="7.140625" style="145" customWidth="1"/>
    <col min="1293" max="1293" width="4" style="145" customWidth="1"/>
    <col min="1294" max="1294" width="6.42578125" style="145" customWidth="1"/>
    <col min="1295" max="1295" width="5" style="145" customWidth="1"/>
    <col min="1296" max="1304" width="4" style="145" customWidth="1"/>
    <col min="1305" max="1307" width="4.85546875" style="145" customWidth="1"/>
    <col min="1308" max="1309" width="4" style="145" customWidth="1"/>
    <col min="1310" max="1528" width="9.140625" style="145"/>
    <col min="1529" max="1529" width="4.5703125" style="145" customWidth="1"/>
    <col min="1530" max="1530" width="9.85546875" style="145" customWidth="1"/>
    <col min="1531" max="1531" width="13.85546875" style="145" customWidth="1"/>
    <col min="1532" max="1539" width="4" style="145" customWidth="1"/>
    <col min="1540" max="1541" width="5.42578125" style="145" customWidth="1"/>
    <col min="1542" max="1544" width="4" style="145" customWidth="1"/>
    <col min="1545" max="1545" width="5.140625" style="145" customWidth="1"/>
    <col min="1546" max="1547" width="4" style="145" customWidth="1"/>
    <col min="1548" max="1548" width="7.140625" style="145" customWidth="1"/>
    <col min="1549" max="1549" width="4" style="145" customWidth="1"/>
    <col min="1550" max="1550" width="6.42578125" style="145" customWidth="1"/>
    <col min="1551" max="1551" width="5" style="145" customWidth="1"/>
    <col min="1552" max="1560" width="4" style="145" customWidth="1"/>
    <col min="1561" max="1563" width="4.85546875" style="145" customWidth="1"/>
    <col min="1564" max="1565" width="4" style="145" customWidth="1"/>
    <col min="1566" max="1784" width="9.140625" style="145"/>
    <col min="1785" max="1785" width="4.5703125" style="145" customWidth="1"/>
    <col min="1786" max="1786" width="9.85546875" style="145" customWidth="1"/>
    <col min="1787" max="1787" width="13.85546875" style="145" customWidth="1"/>
    <col min="1788" max="1795" width="4" style="145" customWidth="1"/>
    <col min="1796" max="1797" width="5.42578125" style="145" customWidth="1"/>
    <col min="1798" max="1800" width="4" style="145" customWidth="1"/>
    <col min="1801" max="1801" width="5.140625" style="145" customWidth="1"/>
    <col min="1802" max="1803" width="4" style="145" customWidth="1"/>
    <col min="1804" max="1804" width="7.140625" style="145" customWidth="1"/>
    <col min="1805" max="1805" width="4" style="145" customWidth="1"/>
    <col min="1806" max="1806" width="6.42578125" style="145" customWidth="1"/>
    <col min="1807" max="1807" width="5" style="145" customWidth="1"/>
    <col min="1808" max="1816" width="4" style="145" customWidth="1"/>
    <col min="1817" max="1819" width="4.85546875" style="145" customWidth="1"/>
    <col min="1820" max="1821" width="4" style="145" customWidth="1"/>
    <col min="1822" max="2040" width="9.140625" style="145"/>
    <col min="2041" max="2041" width="4.5703125" style="145" customWidth="1"/>
    <col min="2042" max="2042" width="9.85546875" style="145" customWidth="1"/>
    <col min="2043" max="2043" width="13.85546875" style="145" customWidth="1"/>
    <col min="2044" max="2051" width="4" style="145" customWidth="1"/>
    <col min="2052" max="2053" width="5.42578125" style="145" customWidth="1"/>
    <col min="2054" max="2056" width="4" style="145" customWidth="1"/>
    <col min="2057" max="2057" width="5.140625" style="145" customWidth="1"/>
    <col min="2058" max="2059" width="4" style="145" customWidth="1"/>
    <col min="2060" max="2060" width="7.140625" style="145" customWidth="1"/>
    <col min="2061" max="2061" width="4" style="145" customWidth="1"/>
    <col min="2062" max="2062" width="6.42578125" style="145" customWidth="1"/>
    <col min="2063" max="2063" width="5" style="145" customWidth="1"/>
    <col min="2064" max="2072" width="4" style="145" customWidth="1"/>
    <col min="2073" max="2075" width="4.85546875" style="145" customWidth="1"/>
    <col min="2076" max="2077" width="4" style="145" customWidth="1"/>
    <col min="2078" max="2296" width="9.140625" style="145"/>
    <col min="2297" max="2297" width="4.5703125" style="145" customWidth="1"/>
    <col min="2298" max="2298" width="9.85546875" style="145" customWidth="1"/>
    <col min="2299" max="2299" width="13.85546875" style="145" customWidth="1"/>
    <col min="2300" max="2307" width="4" style="145" customWidth="1"/>
    <col min="2308" max="2309" width="5.42578125" style="145" customWidth="1"/>
    <col min="2310" max="2312" width="4" style="145" customWidth="1"/>
    <col min="2313" max="2313" width="5.140625" style="145" customWidth="1"/>
    <col min="2314" max="2315" width="4" style="145" customWidth="1"/>
    <col min="2316" max="2316" width="7.140625" style="145" customWidth="1"/>
    <col min="2317" max="2317" width="4" style="145" customWidth="1"/>
    <col min="2318" max="2318" width="6.42578125" style="145" customWidth="1"/>
    <col min="2319" max="2319" width="5" style="145" customWidth="1"/>
    <col min="2320" max="2328" width="4" style="145" customWidth="1"/>
    <col min="2329" max="2331" width="4.85546875" style="145" customWidth="1"/>
    <col min="2332" max="2333" width="4" style="145" customWidth="1"/>
    <col min="2334" max="2552" width="9.140625" style="145"/>
    <col min="2553" max="2553" width="4.5703125" style="145" customWidth="1"/>
    <col min="2554" max="2554" width="9.85546875" style="145" customWidth="1"/>
    <col min="2555" max="2555" width="13.85546875" style="145" customWidth="1"/>
    <col min="2556" max="2563" width="4" style="145" customWidth="1"/>
    <col min="2564" max="2565" width="5.42578125" style="145" customWidth="1"/>
    <col min="2566" max="2568" width="4" style="145" customWidth="1"/>
    <col min="2569" max="2569" width="5.140625" style="145" customWidth="1"/>
    <col min="2570" max="2571" width="4" style="145" customWidth="1"/>
    <col min="2572" max="2572" width="7.140625" style="145" customWidth="1"/>
    <col min="2573" max="2573" width="4" style="145" customWidth="1"/>
    <col min="2574" max="2574" width="6.42578125" style="145" customWidth="1"/>
    <col min="2575" max="2575" width="5" style="145" customWidth="1"/>
    <col min="2576" max="2584" width="4" style="145" customWidth="1"/>
    <col min="2585" max="2587" width="4.85546875" style="145" customWidth="1"/>
    <col min="2588" max="2589" width="4" style="145" customWidth="1"/>
    <col min="2590" max="2808" width="9.140625" style="145"/>
    <col min="2809" max="2809" width="4.5703125" style="145" customWidth="1"/>
    <col min="2810" max="2810" width="9.85546875" style="145" customWidth="1"/>
    <col min="2811" max="2811" width="13.85546875" style="145" customWidth="1"/>
    <col min="2812" max="2819" width="4" style="145" customWidth="1"/>
    <col min="2820" max="2821" width="5.42578125" style="145" customWidth="1"/>
    <col min="2822" max="2824" width="4" style="145" customWidth="1"/>
    <col min="2825" max="2825" width="5.140625" style="145" customWidth="1"/>
    <col min="2826" max="2827" width="4" style="145" customWidth="1"/>
    <col min="2828" max="2828" width="7.140625" style="145" customWidth="1"/>
    <col min="2829" max="2829" width="4" style="145" customWidth="1"/>
    <col min="2830" max="2830" width="6.42578125" style="145" customWidth="1"/>
    <col min="2831" max="2831" width="5" style="145" customWidth="1"/>
    <col min="2832" max="2840" width="4" style="145" customWidth="1"/>
    <col min="2841" max="2843" width="4.85546875" style="145" customWidth="1"/>
    <col min="2844" max="2845" width="4" style="145" customWidth="1"/>
    <col min="2846" max="3064" width="9.140625" style="145"/>
    <col min="3065" max="3065" width="4.5703125" style="145" customWidth="1"/>
    <col min="3066" max="3066" width="9.85546875" style="145" customWidth="1"/>
    <col min="3067" max="3067" width="13.85546875" style="145" customWidth="1"/>
    <col min="3068" max="3075" width="4" style="145" customWidth="1"/>
    <col min="3076" max="3077" width="5.42578125" style="145" customWidth="1"/>
    <col min="3078" max="3080" width="4" style="145" customWidth="1"/>
    <col min="3081" max="3081" width="5.140625" style="145" customWidth="1"/>
    <col min="3082" max="3083" width="4" style="145" customWidth="1"/>
    <col min="3084" max="3084" width="7.140625" style="145" customWidth="1"/>
    <col min="3085" max="3085" width="4" style="145" customWidth="1"/>
    <col min="3086" max="3086" width="6.42578125" style="145" customWidth="1"/>
    <col min="3087" max="3087" width="5" style="145" customWidth="1"/>
    <col min="3088" max="3096" width="4" style="145" customWidth="1"/>
    <col min="3097" max="3099" width="4.85546875" style="145" customWidth="1"/>
    <col min="3100" max="3101" width="4" style="145" customWidth="1"/>
    <col min="3102" max="3320" width="9.140625" style="145"/>
    <col min="3321" max="3321" width="4.5703125" style="145" customWidth="1"/>
    <col min="3322" max="3322" width="9.85546875" style="145" customWidth="1"/>
    <col min="3323" max="3323" width="13.85546875" style="145" customWidth="1"/>
    <col min="3324" max="3331" width="4" style="145" customWidth="1"/>
    <col min="3332" max="3333" width="5.42578125" style="145" customWidth="1"/>
    <col min="3334" max="3336" width="4" style="145" customWidth="1"/>
    <col min="3337" max="3337" width="5.140625" style="145" customWidth="1"/>
    <col min="3338" max="3339" width="4" style="145" customWidth="1"/>
    <col min="3340" max="3340" width="7.140625" style="145" customWidth="1"/>
    <col min="3341" max="3341" width="4" style="145" customWidth="1"/>
    <col min="3342" max="3342" width="6.42578125" style="145" customWidth="1"/>
    <col min="3343" max="3343" width="5" style="145" customWidth="1"/>
    <col min="3344" max="3352" width="4" style="145" customWidth="1"/>
    <col min="3353" max="3355" width="4.85546875" style="145" customWidth="1"/>
    <col min="3356" max="3357" width="4" style="145" customWidth="1"/>
    <col min="3358" max="3576" width="9.140625" style="145"/>
    <col min="3577" max="3577" width="4.5703125" style="145" customWidth="1"/>
    <col min="3578" max="3578" width="9.85546875" style="145" customWidth="1"/>
    <col min="3579" max="3579" width="13.85546875" style="145" customWidth="1"/>
    <col min="3580" max="3587" width="4" style="145" customWidth="1"/>
    <col min="3588" max="3589" width="5.42578125" style="145" customWidth="1"/>
    <col min="3590" max="3592" width="4" style="145" customWidth="1"/>
    <col min="3593" max="3593" width="5.140625" style="145" customWidth="1"/>
    <col min="3594" max="3595" width="4" style="145" customWidth="1"/>
    <col min="3596" max="3596" width="7.140625" style="145" customWidth="1"/>
    <col min="3597" max="3597" width="4" style="145" customWidth="1"/>
    <col min="3598" max="3598" width="6.42578125" style="145" customWidth="1"/>
    <col min="3599" max="3599" width="5" style="145" customWidth="1"/>
    <col min="3600" max="3608" width="4" style="145" customWidth="1"/>
    <col min="3609" max="3611" width="4.85546875" style="145" customWidth="1"/>
    <col min="3612" max="3613" width="4" style="145" customWidth="1"/>
    <col min="3614" max="3832" width="9.140625" style="145"/>
    <col min="3833" max="3833" width="4.5703125" style="145" customWidth="1"/>
    <col min="3834" max="3834" width="9.85546875" style="145" customWidth="1"/>
    <col min="3835" max="3835" width="13.85546875" style="145" customWidth="1"/>
    <col min="3836" max="3843" width="4" style="145" customWidth="1"/>
    <col min="3844" max="3845" width="5.42578125" style="145" customWidth="1"/>
    <col min="3846" max="3848" width="4" style="145" customWidth="1"/>
    <col min="3849" max="3849" width="5.140625" style="145" customWidth="1"/>
    <col min="3850" max="3851" width="4" style="145" customWidth="1"/>
    <col min="3852" max="3852" width="7.140625" style="145" customWidth="1"/>
    <col min="3853" max="3853" width="4" style="145" customWidth="1"/>
    <col min="3854" max="3854" width="6.42578125" style="145" customWidth="1"/>
    <col min="3855" max="3855" width="5" style="145" customWidth="1"/>
    <col min="3856" max="3864" width="4" style="145" customWidth="1"/>
    <col min="3865" max="3867" width="4.85546875" style="145" customWidth="1"/>
    <col min="3868" max="3869" width="4" style="145" customWidth="1"/>
    <col min="3870" max="4088" width="9.140625" style="145"/>
    <col min="4089" max="4089" width="4.5703125" style="145" customWidth="1"/>
    <col min="4090" max="4090" width="9.85546875" style="145" customWidth="1"/>
    <col min="4091" max="4091" width="13.85546875" style="145" customWidth="1"/>
    <col min="4092" max="4099" width="4" style="145" customWidth="1"/>
    <col min="4100" max="4101" width="5.42578125" style="145" customWidth="1"/>
    <col min="4102" max="4104" width="4" style="145" customWidth="1"/>
    <col min="4105" max="4105" width="5.140625" style="145" customWidth="1"/>
    <col min="4106" max="4107" width="4" style="145" customWidth="1"/>
    <col min="4108" max="4108" width="7.140625" style="145" customWidth="1"/>
    <col min="4109" max="4109" width="4" style="145" customWidth="1"/>
    <col min="4110" max="4110" width="6.42578125" style="145" customWidth="1"/>
    <col min="4111" max="4111" width="5" style="145" customWidth="1"/>
    <col min="4112" max="4120" width="4" style="145" customWidth="1"/>
    <col min="4121" max="4123" width="4.85546875" style="145" customWidth="1"/>
    <col min="4124" max="4125" width="4" style="145" customWidth="1"/>
    <col min="4126" max="4344" width="9.140625" style="145"/>
    <col min="4345" max="4345" width="4.5703125" style="145" customWidth="1"/>
    <col min="4346" max="4346" width="9.85546875" style="145" customWidth="1"/>
    <col min="4347" max="4347" width="13.85546875" style="145" customWidth="1"/>
    <col min="4348" max="4355" width="4" style="145" customWidth="1"/>
    <col min="4356" max="4357" width="5.42578125" style="145" customWidth="1"/>
    <col min="4358" max="4360" width="4" style="145" customWidth="1"/>
    <col min="4361" max="4361" width="5.140625" style="145" customWidth="1"/>
    <col min="4362" max="4363" width="4" style="145" customWidth="1"/>
    <col min="4364" max="4364" width="7.140625" style="145" customWidth="1"/>
    <col min="4365" max="4365" width="4" style="145" customWidth="1"/>
    <col min="4366" max="4366" width="6.42578125" style="145" customWidth="1"/>
    <col min="4367" max="4367" width="5" style="145" customWidth="1"/>
    <col min="4368" max="4376" width="4" style="145" customWidth="1"/>
    <col min="4377" max="4379" width="4.85546875" style="145" customWidth="1"/>
    <col min="4380" max="4381" width="4" style="145" customWidth="1"/>
    <col min="4382" max="4600" width="9.140625" style="145"/>
    <col min="4601" max="4601" width="4.5703125" style="145" customWidth="1"/>
    <col min="4602" max="4602" width="9.85546875" style="145" customWidth="1"/>
    <col min="4603" max="4603" width="13.85546875" style="145" customWidth="1"/>
    <col min="4604" max="4611" width="4" style="145" customWidth="1"/>
    <col min="4612" max="4613" width="5.42578125" style="145" customWidth="1"/>
    <col min="4614" max="4616" width="4" style="145" customWidth="1"/>
    <col min="4617" max="4617" width="5.140625" style="145" customWidth="1"/>
    <col min="4618" max="4619" width="4" style="145" customWidth="1"/>
    <col min="4620" max="4620" width="7.140625" style="145" customWidth="1"/>
    <col min="4621" max="4621" width="4" style="145" customWidth="1"/>
    <col min="4622" max="4622" width="6.42578125" style="145" customWidth="1"/>
    <col min="4623" max="4623" width="5" style="145" customWidth="1"/>
    <col min="4624" max="4632" width="4" style="145" customWidth="1"/>
    <col min="4633" max="4635" width="4.85546875" style="145" customWidth="1"/>
    <col min="4636" max="4637" width="4" style="145" customWidth="1"/>
    <col min="4638" max="4856" width="9.140625" style="145"/>
    <col min="4857" max="4857" width="4.5703125" style="145" customWidth="1"/>
    <col min="4858" max="4858" width="9.85546875" style="145" customWidth="1"/>
    <col min="4859" max="4859" width="13.85546875" style="145" customWidth="1"/>
    <col min="4860" max="4867" width="4" style="145" customWidth="1"/>
    <col min="4868" max="4869" width="5.42578125" style="145" customWidth="1"/>
    <col min="4870" max="4872" width="4" style="145" customWidth="1"/>
    <col min="4873" max="4873" width="5.140625" style="145" customWidth="1"/>
    <col min="4874" max="4875" width="4" style="145" customWidth="1"/>
    <col min="4876" max="4876" width="7.140625" style="145" customWidth="1"/>
    <col min="4877" max="4877" width="4" style="145" customWidth="1"/>
    <col min="4878" max="4878" width="6.42578125" style="145" customWidth="1"/>
    <col min="4879" max="4879" width="5" style="145" customWidth="1"/>
    <col min="4880" max="4888" width="4" style="145" customWidth="1"/>
    <col min="4889" max="4891" width="4.85546875" style="145" customWidth="1"/>
    <col min="4892" max="4893" width="4" style="145" customWidth="1"/>
    <col min="4894" max="5112" width="9.140625" style="145"/>
    <col min="5113" max="5113" width="4.5703125" style="145" customWidth="1"/>
    <col min="5114" max="5114" width="9.85546875" style="145" customWidth="1"/>
    <col min="5115" max="5115" width="13.85546875" style="145" customWidth="1"/>
    <col min="5116" max="5123" width="4" style="145" customWidth="1"/>
    <col min="5124" max="5125" width="5.42578125" style="145" customWidth="1"/>
    <col min="5126" max="5128" width="4" style="145" customWidth="1"/>
    <col min="5129" max="5129" width="5.140625" style="145" customWidth="1"/>
    <col min="5130" max="5131" width="4" style="145" customWidth="1"/>
    <col min="5132" max="5132" width="7.140625" style="145" customWidth="1"/>
    <col min="5133" max="5133" width="4" style="145" customWidth="1"/>
    <col min="5134" max="5134" width="6.42578125" style="145" customWidth="1"/>
    <col min="5135" max="5135" width="5" style="145" customWidth="1"/>
    <col min="5136" max="5144" width="4" style="145" customWidth="1"/>
    <col min="5145" max="5147" width="4.85546875" style="145" customWidth="1"/>
    <col min="5148" max="5149" width="4" style="145" customWidth="1"/>
    <col min="5150" max="5368" width="9.140625" style="145"/>
    <col min="5369" max="5369" width="4.5703125" style="145" customWidth="1"/>
    <col min="5370" max="5370" width="9.85546875" style="145" customWidth="1"/>
    <col min="5371" max="5371" width="13.85546875" style="145" customWidth="1"/>
    <col min="5372" max="5379" width="4" style="145" customWidth="1"/>
    <col min="5380" max="5381" width="5.42578125" style="145" customWidth="1"/>
    <col min="5382" max="5384" width="4" style="145" customWidth="1"/>
    <col min="5385" max="5385" width="5.140625" style="145" customWidth="1"/>
    <col min="5386" max="5387" width="4" style="145" customWidth="1"/>
    <col min="5388" max="5388" width="7.140625" style="145" customWidth="1"/>
    <col min="5389" max="5389" width="4" style="145" customWidth="1"/>
    <col min="5390" max="5390" width="6.42578125" style="145" customWidth="1"/>
    <col min="5391" max="5391" width="5" style="145" customWidth="1"/>
    <col min="5392" max="5400" width="4" style="145" customWidth="1"/>
    <col min="5401" max="5403" width="4.85546875" style="145" customWidth="1"/>
    <col min="5404" max="5405" width="4" style="145" customWidth="1"/>
    <col min="5406" max="5624" width="9.140625" style="145"/>
    <col min="5625" max="5625" width="4.5703125" style="145" customWidth="1"/>
    <col min="5626" max="5626" width="9.85546875" style="145" customWidth="1"/>
    <col min="5627" max="5627" width="13.85546875" style="145" customWidth="1"/>
    <col min="5628" max="5635" width="4" style="145" customWidth="1"/>
    <col min="5636" max="5637" width="5.42578125" style="145" customWidth="1"/>
    <col min="5638" max="5640" width="4" style="145" customWidth="1"/>
    <col min="5641" max="5641" width="5.140625" style="145" customWidth="1"/>
    <col min="5642" max="5643" width="4" style="145" customWidth="1"/>
    <col min="5644" max="5644" width="7.140625" style="145" customWidth="1"/>
    <col min="5645" max="5645" width="4" style="145" customWidth="1"/>
    <col min="5646" max="5646" width="6.42578125" style="145" customWidth="1"/>
    <col min="5647" max="5647" width="5" style="145" customWidth="1"/>
    <col min="5648" max="5656" width="4" style="145" customWidth="1"/>
    <col min="5657" max="5659" width="4.85546875" style="145" customWidth="1"/>
    <col min="5660" max="5661" width="4" style="145" customWidth="1"/>
    <col min="5662" max="5880" width="9.140625" style="145"/>
    <col min="5881" max="5881" width="4.5703125" style="145" customWidth="1"/>
    <col min="5882" max="5882" width="9.85546875" style="145" customWidth="1"/>
    <col min="5883" max="5883" width="13.85546875" style="145" customWidth="1"/>
    <col min="5884" max="5891" width="4" style="145" customWidth="1"/>
    <col min="5892" max="5893" width="5.42578125" style="145" customWidth="1"/>
    <col min="5894" max="5896" width="4" style="145" customWidth="1"/>
    <col min="5897" max="5897" width="5.140625" style="145" customWidth="1"/>
    <col min="5898" max="5899" width="4" style="145" customWidth="1"/>
    <col min="5900" max="5900" width="7.140625" style="145" customWidth="1"/>
    <col min="5901" max="5901" width="4" style="145" customWidth="1"/>
    <col min="5902" max="5902" width="6.42578125" style="145" customWidth="1"/>
    <col min="5903" max="5903" width="5" style="145" customWidth="1"/>
    <col min="5904" max="5912" width="4" style="145" customWidth="1"/>
    <col min="5913" max="5915" width="4.85546875" style="145" customWidth="1"/>
    <col min="5916" max="5917" width="4" style="145" customWidth="1"/>
    <col min="5918" max="6136" width="9.140625" style="145"/>
    <col min="6137" max="6137" width="4.5703125" style="145" customWidth="1"/>
    <col min="6138" max="6138" width="9.85546875" style="145" customWidth="1"/>
    <col min="6139" max="6139" width="13.85546875" style="145" customWidth="1"/>
    <col min="6140" max="6147" width="4" style="145" customWidth="1"/>
    <col min="6148" max="6149" width="5.42578125" style="145" customWidth="1"/>
    <col min="6150" max="6152" width="4" style="145" customWidth="1"/>
    <col min="6153" max="6153" width="5.140625" style="145" customWidth="1"/>
    <col min="6154" max="6155" width="4" style="145" customWidth="1"/>
    <col min="6156" max="6156" width="7.140625" style="145" customWidth="1"/>
    <col min="6157" max="6157" width="4" style="145" customWidth="1"/>
    <col min="6158" max="6158" width="6.42578125" style="145" customWidth="1"/>
    <col min="6159" max="6159" width="5" style="145" customWidth="1"/>
    <col min="6160" max="6168" width="4" style="145" customWidth="1"/>
    <col min="6169" max="6171" width="4.85546875" style="145" customWidth="1"/>
    <col min="6172" max="6173" width="4" style="145" customWidth="1"/>
    <col min="6174" max="6392" width="9.140625" style="145"/>
    <col min="6393" max="6393" width="4.5703125" style="145" customWidth="1"/>
    <col min="6394" max="6394" width="9.85546875" style="145" customWidth="1"/>
    <col min="6395" max="6395" width="13.85546875" style="145" customWidth="1"/>
    <col min="6396" max="6403" width="4" style="145" customWidth="1"/>
    <col min="6404" max="6405" width="5.42578125" style="145" customWidth="1"/>
    <col min="6406" max="6408" width="4" style="145" customWidth="1"/>
    <col min="6409" max="6409" width="5.140625" style="145" customWidth="1"/>
    <col min="6410" max="6411" width="4" style="145" customWidth="1"/>
    <col min="6412" max="6412" width="7.140625" style="145" customWidth="1"/>
    <col min="6413" max="6413" width="4" style="145" customWidth="1"/>
    <col min="6414" max="6414" width="6.42578125" style="145" customWidth="1"/>
    <col min="6415" max="6415" width="5" style="145" customWidth="1"/>
    <col min="6416" max="6424" width="4" style="145" customWidth="1"/>
    <col min="6425" max="6427" width="4.85546875" style="145" customWidth="1"/>
    <col min="6428" max="6429" width="4" style="145" customWidth="1"/>
    <col min="6430" max="6648" width="9.140625" style="145"/>
    <col min="6649" max="6649" width="4.5703125" style="145" customWidth="1"/>
    <col min="6650" max="6650" width="9.85546875" style="145" customWidth="1"/>
    <col min="6651" max="6651" width="13.85546875" style="145" customWidth="1"/>
    <col min="6652" max="6659" width="4" style="145" customWidth="1"/>
    <col min="6660" max="6661" width="5.42578125" style="145" customWidth="1"/>
    <col min="6662" max="6664" width="4" style="145" customWidth="1"/>
    <col min="6665" max="6665" width="5.140625" style="145" customWidth="1"/>
    <col min="6666" max="6667" width="4" style="145" customWidth="1"/>
    <col min="6668" max="6668" width="7.140625" style="145" customWidth="1"/>
    <col min="6669" max="6669" width="4" style="145" customWidth="1"/>
    <col min="6670" max="6670" width="6.42578125" style="145" customWidth="1"/>
    <col min="6671" max="6671" width="5" style="145" customWidth="1"/>
    <col min="6672" max="6680" width="4" style="145" customWidth="1"/>
    <col min="6681" max="6683" width="4.85546875" style="145" customWidth="1"/>
    <col min="6684" max="6685" width="4" style="145" customWidth="1"/>
    <col min="6686" max="6904" width="9.140625" style="145"/>
    <col min="6905" max="6905" width="4.5703125" style="145" customWidth="1"/>
    <col min="6906" max="6906" width="9.85546875" style="145" customWidth="1"/>
    <col min="6907" max="6907" width="13.85546875" style="145" customWidth="1"/>
    <col min="6908" max="6915" width="4" style="145" customWidth="1"/>
    <col min="6916" max="6917" width="5.42578125" style="145" customWidth="1"/>
    <col min="6918" max="6920" width="4" style="145" customWidth="1"/>
    <col min="6921" max="6921" width="5.140625" style="145" customWidth="1"/>
    <col min="6922" max="6923" width="4" style="145" customWidth="1"/>
    <col min="6924" max="6924" width="7.140625" style="145" customWidth="1"/>
    <col min="6925" max="6925" width="4" style="145" customWidth="1"/>
    <col min="6926" max="6926" width="6.42578125" style="145" customWidth="1"/>
    <col min="6927" max="6927" width="5" style="145" customWidth="1"/>
    <col min="6928" max="6936" width="4" style="145" customWidth="1"/>
    <col min="6937" max="6939" width="4.85546875" style="145" customWidth="1"/>
    <col min="6940" max="6941" width="4" style="145" customWidth="1"/>
    <col min="6942" max="7160" width="9.140625" style="145"/>
    <col min="7161" max="7161" width="4.5703125" style="145" customWidth="1"/>
    <col min="7162" max="7162" width="9.85546875" style="145" customWidth="1"/>
    <col min="7163" max="7163" width="13.85546875" style="145" customWidth="1"/>
    <col min="7164" max="7171" width="4" style="145" customWidth="1"/>
    <col min="7172" max="7173" width="5.42578125" style="145" customWidth="1"/>
    <col min="7174" max="7176" width="4" style="145" customWidth="1"/>
    <col min="7177" max="7177" width="5.140625" style="145" customWidth="1"/>
    <col min="7178" max="7179" width="4" style="145" customWidth="1"/>
    <col min="7180" max="7180" width="7.140625" style="145" customWidth="1"/>
    <col min="7181" max="7181" width="4" style="145" customWidth="1"/>
    <col min="7182" max="7182" width="6.42578125" style="145" customWidth="1"/>
    <col min="7183" max="7183" width="5" style="145" customWidth="1"/>
    <col min="7184" max="7192" width="4" style="145" customWidth="1"/>
    <col min="7193" max="7195" width="4.85546875" style="145" customWidth="1"/>
    <col min="7196" max="7197" width="4" style="145" customWidth="1"/>
    <col min="7198" max="7416" width="9.140625" style="145"/>
    <col min="7417" max="7417" width="4.5703125" style="145" customWidth="1"/>
    <col min="7418" max="7418" width="9.85546875" style="145" customWidth="1"/>
    <col min="7419" max="7419" width="13.85546875" style="145" customWidth="1"/>
    <col min="7420" max="7427" width="4" style="145" customWidth="1"/>
    <col min="7428" max="7429" width="5.42578125" style="145" customWidth="1"/>
    <col min="7430" max="7432" width="4" style="145" customWidth="1"/>
    <col min="7433" max="7433" width="5.140625" style="145" customWidth="1"/>
    <col min="7434" max="7435" width="4" style="145" customWidth="1"/>
    <col min="7436" max="7436" width="7.140625" style="145" customWidth="1"/>
    <col min="7437" max="7437" width="4" style="145" customWidth="1"/>
    <col min="7438" max="7438" width="6.42578125" style="145" customWidth="1"/>
    <col min="7439" max="7439" width="5" style="145" customWidth="1"/>
    <col min="7440" max="7448" width="4" style="145" customWidth="1"/>
    <col min="7449" max="7451" width="4.85546875" style="145" customWidth="1"/>
    <col min="7452" max="7453" width="4" style="145" customWidth="1"/>
    <col min="7454" max="7672" width="9.140625" style="145"/>
    <col min="7673" max="7673" width="4.5703125" style="145" customWidth="1"/>
    <col min="7674" max="7674" width="9.85546875" style="145" customWidth="1"/>
    <col min="7675" max="7675" width="13.85546875" style="145" customWidth="1"/>
    <col min="7676" max="7683" width="4" style="145" customWidth="1"/>
    <col min="7684" max="7685" width="5.42578125" style="145" customWidth="1"/>
    <col min="7686" max="7688" width="4" style="145" customWidth="1"/>
    <col min="7689" max="7689" width="5.140625" style="145" customWidth="1"/>
    <col min="7690" max="7691" width="4" style="145" customWidth="1"/>
    <col min="7692" max="7692" width="7.140625" style="145" customWidth="1"/>
    <col min="7693" max="7693" width="4" style="145" customWidth="1"/>
    <col min="7694" max="7694" width="6.42578125" style="145" customWidth="1"/>
    <col min="7695" max="7695" width="5" style="145" customWidth="1"/>
    <col min="7696" max="7704" width="4" style="145" customWidth="1"/>
    <col min="7705" max="7707" width="4.85546875" style="145" customWidth="1"/>
    <col min="7708" max="7709" width="4" style="145" customWidth="1"/>
    <col min="7710" max="7928" width="9.140625" style="145"/>
    <col min="7929" max="7929" width="4.5703125" style="145" customWidth="1"/>
    <col min="7930" max="7930" width="9.85546875" style="145" customWidth="1"/>
    <col min="7931" max="7931" width="13.85546875" style="145" customWidth="1"/>
    <col min="7932" max="7939" width="4" style="145" customWidth="1"/>
    <col min="7940" max="7941" width="5.42578125" style="145" customWidth="1"/>
    <col min="7942" max="7944" width="4" style="145" customWidth="1"/>
    <col min="7945" max="7945" width="5.140625" style="145" customWidth="1"/>
    <col min="7946" max="7947" width="4" style="145" customWidth="1"/>
    <col min="7948" max="7948" width="7.140625" style="145" customWidth="1"/>
    <col min="7949" max="7949" width="4" style="145" customWidth="1"/>
    <col min="7950" max="7950" width="6.42578125" style="145" customWidth="1"/>
    <col min="7951" max="7951" width="5" style="145" customWidth="1"/>
    <col min="7952" max="7960" width="4" style="145" customWidth="1"/>
    <col min="7961" max="7963" width="4.85546875" style="145" customWidth="1"/>
    <col min="7964" max="7965" width="4" style="145" customWidth="1"/>
    <col min="7966" max="8184" width="9.140625" style="145"/>
    <col min="8185" max="8185" width="4.5703125" style="145" customWidth="1"/>
    <col min="8186" max="8186" width="9.85546875" style="145" customWidth="1"/>
    <col min="8187" max="8187" width="13.85546875" style="145" customWidth="1"/>
    <col min="8188" max="8195" width="4" style="145" customWidth="1"/>
    <col min="8196" max="8197" width="5.42578125" style="145" customWidth="1"/>
    <col min="8198" max="8200" width="4" style="145" customWidth="1"/>
    <col min="8201" max="8201" width="5.140625" style="145" customWidth="1"/>
    <col min="8202" max="8203" width="4" style="145" customWidth="1"/>
    <col min="8204" max="8204" width="7.140625" style="145" customWidth="1"/>
    <col min="8205" max="8205" width="4" style="145" customWidth="1"/>
    <col min="8206" max="8206" width="6.42578125" style="145" customWidth="1"/>
    <col min="8207" max="8207" width="5" style="145" customWidth="1"/>
    <col min="8208" max="8216" width="4" style="145" customWidth="1"/>
    <col min="8217" max="8219" width="4.85546875" style="145" customWidth="1"/>
    <col min="8220" max="8221" width="4" style="145" customWidth="1"/>
    <col min="8222" max="8440" width="9.140625" style="145"/>
    <col min="8441" max="8441" width="4.5703125" style="145" customWidth="1"/>
    <col min="8442" max="8442" width="9.85546875" style="145" customWidth="1"/>
    <col min="8443" max="8443" width="13.85546875" style="145" customWidth="1"/>
    <col min="8444" max="8451" width="4" style="145" customWidth="1"/>
    <col min="8452" max="8453" width="5.42578125" style="145" customWidth="1"/>
    <col min="8454" max="8456" width="4" style="145" customWidth="1"/>
    <col min="8457" max="8457" width="5.140625" style="145" customWidth="1"/>
    <col min="8458" max="8459" width="4" style="145" customWidth="1"/>
    <col min="8460" max="8460" width="7.140625" style="145" customWidth="1"/>
    <col min="8461" max="8461" width="4" style="145" customWidth="1"/>
    <col min="8462" max="8462" width="6.42578125" style="145" customWidth="1"/>
    <col min="8463" max="8463" width="5" style="145" customWidth="1"/>
    <col min="8464" max="8472" width="4" style="145" customWidth="1"/>
    <col min="8473" max="8475" width="4.85546875" style="145" customWidth="1"/>
    <col min="8476" max="8477" width="4" style="145" customWidth="1"/>
    <col min="8478" max="8696" width="9.140625" style="145"/>
    <col min="8697" max="8697" width="4.5703125" style="145" customWidth="1"/>
    <col min="8698" max="8698" width="9.85546875" style="145" customWidth="1"/>
    <col min="8699" max="8699" width="13.85546875" style="145" customWidth="1"/>
    <col min="8700" max="8707" width="4" style="145" customWidth="1"/>
    <col min="8708" max="8709" width="5.42578125" style="145" customWidth="1"/>
    <col min="8710" max="8712" width="4" style="145" customWidth="1"/>
    <col min="8713" max="8713" width="5.140625" style="145" customWidth="1"/>
    <col min="8714" max="8715" width="4" style="145" customWidth="1"/>
    <col min="8716" max="8716" width="7.140625" style="145" customWidth="1"/>
    <col min="8717" max="8717" width="4" style="145" customWidth="1"/>
    <col min="8718" max="8718" width="6.42578125" style="145" customWidth="1"/>
    <col min="8719" max="8719" width="5" style="145" customWidth="1"/>
    <col min="8720" max="8728" width="4" style="145" customWidth="1"/>
    <col min="8729" max="8731" width="4.85546875" style="145" customWidth="1"/>
    <col min="8732" max="8733" width="4" style="145" customWidth="1"/>
    <col min="8734" max="8952" width="9.140625" style="145"/>
    <col min="8953" max="8953" width="4.5703125" style="145" customWidth="1"/>
    <col min="8954" max="8954" width="9.85546875" style="145" customWidth="1"/>
    <col min="8955" max="8955" width="13.85546875" style="145" customWidth="1"/>
    <col min="8956" max="8963" width="4" style="145" customWidth="1"/>
    <col min="8964" max="8965" width="5.42578125" style="145" customWidth="1"/>
    <col min="8966" max="8968" width="4" style="145" customWidth="1"/>
    <col min="8969" max="8969" width="5.140625" style="145" customWidth="1"/>
    <col min="8970" max="8971" width="4" style="145" customWidth="1"/>
    <col min="8972" max="8972" width="7.140625" style="145" customWidth="1"/>
    <col min="8973" max="8973" width="4" style="145" customWidth="1"/>
    <col min="8974" max="8974" width="6.42578125" style="145" customWidth="1"/>
    <col min="8975" max="8975" width="5" style="145" customWidth="1"/>
    <col min="8976" max="8984" width="4" style="145" customWidth="1"/>
    <col min="8985" max="8987" width="4.85546875" style="145" customWidth="1"/>
    <col min="8988" max="8989" width="4" style="145" customWidth="1"/>
    <col min="8990" max="9208" width="9.140625" style="145"/>
    <col min="9209" max="9209" width="4.5703125" style="145" customWidth="1"/>
    <col min="9210" max="9210" width="9.85546875" style="145" customWidth="1"/>
    <col min="9211" max="9211" width="13.85546875" style="145" customWidth="1"/>
    <col min="9212" max="9219" width="4" style="145" customWidth="1"/>
    <col min="9220" max="9221" width="5.42578125" style="145" customWidth="1"/>
    <col min="9222" max="9224" width="4" style="145" customWidth="1"/>
    <col min="9225" max="9225" width="5.140625" style="145" customWidth="1"/>
    <col min="9226" max="9227" width="4" style="145" customWidth="1"/>
    <col min="9228" max="9228" width="7.140625" style="145" customWidth="1"/>
    <col min="9229" max="9229" width="4" style="145" customWidth="1"/>
    <col min="9230" max="9230" width="6.42578125" style="145" customWidth="1"/>
    <col min="9231" max="9231" width="5" style="145" customWidth="1"/>
    <col min="9232" max="9240" width="4" style="145" customWidth="1"/>
    <col min="9241" max="9243" width="4.85546875" style="145" customWidth="1"/>
    <col min="9244" max="9245" width="4" style="145" customWidth="1"/>
    <col min="9246" max="9464" width="9.140625" style="145"/>
    <col min="9465" max="9465" width="4.5703125" style="145" customWidth="1"/>
    <col min="9466" max="9466" width="9.85546875" style="145" customWidth="1"/>
    <col min="9467" max="9467" width="13.85546875" style="145" customWidth="1"/>
    <col min="9468" max="9475" width="4" style="145" customWidth="1"/>
    <col min="9476" max="9477" width="5.42578125" style="145" customWidth="1"/>
    <col min="9478" max="9480" width="4" style="145" customWidth="1"/>
    <col min="9481" max="9481" width="5.140625" style="145" customWidth="1"/>
    <col min="9482" max="9483" width="4" style="145" customWidth="1"/>
    <col min="9484" max="9484" width="7.140625" style="145" customWidth="1"/>
    <col min="9485" max="9485" width="4" style="145" customWidth="1"/>
    <col min="9486" max="9486" width="6.42578125" style="145" customWidth="1"/>
    <col min="9487" max="9487" width="5" style="145" customWidth="1"/>
    <col min="9488" max="9496" width="4" style="145" customWidth="1"/>
    <col min="9497" max="9499" width="4.85546875" style="145" customWidth="1"/>
    <col min="9500" max="9501" width="4" style="145" customWidth="1"/>
    <col min="9502" max="9720" width="9.140625" style="145"/>
    <col min="9721" max="9721" width="4.5703125" style="145" customWidth="1"/>
    <col min="9722" max="9722" width="9.85546875" style="145" customWidth="1"/>
    <col min="9723" max="9723" width="13.85546875" style="145" customWidth="1"/>
    <col min="9724" max="9731" width="4" style="145" customWidth="1"/>
    <col min="9732" max="9733" width="5.42578125" style="145" customWidth="1"/>
    <col min="9734" max="9736" width="4" style="145" customWidth="1"/>
    <col min="9737" max="9737" width="5.140625" style="145" customWidth="1"/>
    <col min="9738" max="9739" width="4" style="145" customWidth="1"/>
    <col min="9740" max="9740" width="7.140625" style="145" customWidth="1"/>
    <col min="9741" max="9741" width="4" style="145" customWidth="1"/>
    <col min="9742" max="9742" width="6.42578125" style="145" customWidth="1"/>
    <col min="9743" max="9743" width="5" style="145" customWidth="1"/>
    <col min="9744" max="9752" width="4" style="145" customWidth="1"/>
    <col min="9753" max="9755" width="4.85546875" style="145" customWidth="1"/>
    <col min="9756" max="9757" width="4" style="145" customWidth="1"/>
    <col min="9758" max="9976" width="9.140625" style="145"/>
    <col min="9977" max="9977" width="4.5703125" style="145" customWidth="1"/>
    <col min="9978" max="9978" width="9.85546875" style="145" customWidth="1"/>
    <col min="9979" max="9979" width="13.85546875" style="145" customWidth="1"/>
    <col min="9980" max="9987" width="4" style="145" customWidth="1"/>
    <col min="9988" max="9989" width="5.42578125" style="145" customWidth="1"/>
    <col min="9990" max="9992" width="4" style="145" customWidth="1"/>
    <col min="9993" max="9993" width="5.140625" style="145" customWidth="1"/>
    <col min="9994" max="9995" width="4" style="145" customWidth="1"/>
    <col min="9996" max="9996" width="7.140625" style="145" customWidth="1"/>
    <col min="9997" max="9997" width="4" style="145" customWidth="1"/>
    <col min="9998" max="9998" width="6.42578125" style="145" customWidth="1"/>
    <col min="9999" max="9999" width="5" style="145" customWidth="1"/>
    <col min="10000" max="10008" width="4" style="145" customWidth="1"/>
    <col min="10009" max="10011" width="4.85546875" style="145" customWidth="1"/>
    <col min="10012" max="10013" width="4" style="145" customWidth="1"/>
    <col min="10014" max="10232" width="9.140625" style="145"/>
    <col min="10233" max="10233" width="4.5703125" style="145" customWidth="1"/>
    <col min="10234" max="10234" width="9.85546875" style="145" customWidth="1"/>
    <col min="10235" max="10235" width="13.85546875" style="145" customWidth="1"/>
    <col min="10236" max="10243" width="4" style="145" customWidth="1"/>
    <col min="10244" max="10245" width="5.42578125" style="145" customWidth="1"/>
    <col min="10246" max="10248" width="4" style="145" customWidth="1"/>
    <col min="10249" max="10249" width="5.140625" style="145" customWidth="1"/>
    <col min="10250" max="10251" width="4" style="145" customWidth="1"/>
    <col min="10252" max="10252" width="7.140625" style="145" customWidth="1"/>
    <col min="10253" max="10253" width="4" style="145" customWidth="1"/>
    <col min="10254" max="10254" width="6.42578125" style="145" customWidth="1"/>
    <col min="10255" max="10255" width="5" style="145" customWidth="1"/>
    <col min="10256" max="10264" width="4" style="145" customWidth="1"/>
    <col min="10265" max="10267" width="4.85546875" style="145" customWidth="1"/>
    <col min="10268" max="10269" width="4" style="145" customWidth="1"/>
    <col min="10270" max="10488" width="9.140625" style="145"/>
    <col min="10489" max="10489" width="4.5703125" style="145" customWidth="1"/>
    <col min="10490" max="10490" width="9.85546875" style="145" customWidth="1"/>
    <col min="10491" max="10491" width="13.85546875" style="145" customWidth="1"/>
    <col min="10492" max="10499" width="4" style="145" customWidth="1"/>
    <col min="10500" max="10501" width="5.42578125" style="145" customWidth="1"/>
    <col min="10502" max="10504" width="4" style="145" customWidth="1"/>
    <col min="10505" max="10505" width="5.140625" style="145" customWidth="1"/>
    <col min="10506" max="10507" width="4" style="145" customWidth="1"/>
    <col min="10508" max="10508" width="7.140625" style="145" customWidth="1"/>
    <col min="10509" max="10509" width="4" style="145" customWidth="1"/>
    <col min="10510" max="10510" width="6.42578125" style="145" customWidth="1"/>
    <col min="10511" max="10511" width="5" style="145" customWidth="1"/>
    <col min="10512" max="10520" width="4" style="145" customWidth="1"/>
    <col min="10521" max="10523" width="4.85546875" style="145" customWidth="1"/>
    <col min="10524" max="10525" width="4" style="145" customWidth="1"/>
    <col min="10526" max="10744" width="9.140625" style="145"/>
    <col min="10745" max="10745" width="4.5703125" style="145" customWidth="1"/>
    <col min="10746" max="10746" width="9.85546875" style="145" customWidth="1"/>
    <col min="10747" max="10747" width="13.85546875" style="145" customWidth="1"/>
    <col min="10748" max="10755" width="4" style="145" customWidth="1"/>
    <col min="10756" max="10757" width="5.42578125" style="145" customWidth="1"/>
    <col min="10758" max="10760" width="4" style="145" customWidth="1"/>
    <col min="10761" max="10761" width="5.140625" style="145" customWidth="1"/>
    <col min="10762" max="10763" width="4" style="145" customWidth="1"/>
    <col min="10764" max="10764" width="7.140625" style="145" customWidth="1"/>
    <col min="10765" max="10765" width="4" style="145" customWidth="1"/>
    <col min="10766" max="10766" width="6.42578125" style="145" customWidth="1"/>
    <col min="10767" max="10767" width="5" style="145" customWidth="1"/>
    <col min="10768" max="10776" width="4" style="145" customWidth="1"/>
    <col min="10777" max="10779" width="4.85546875" style="145" customWidth="1"/>
    <col min="10780" max="10781" width="4" style="145" customWidth="1"/>
    <col min="10782" max="11000" width="9.140625" style="145"/>
    <col min="11001" max="11001" width="4.5703125" style="145" customWidth="1"/>
    <col min="11002" max="11002" width="9.85546875" style="145" customWidth="1"/>
    <col min="11003" max="11003" width="13.85546875" style="145" customWidth="1"/>
    <col min="11004" max="11011" width="4" style="145" customWidth="1"/>
    <col min="11012" max="11013" width="5.42578125" style="145" customWidth="1"/>
    <col min="11014" max="11016" width="4" style="145" customWidth="1"/>
    <col min="11017" max="11017" width="5.140625" style="145" customWidth="1"/>
    <col min="11018" max="11019" width="4" style="145" customWidth="1"/>
    <col min="11020" max="11020" width="7.140625" style="145" customWidth="1"/>
    <col min="11021" max="11021" width="4" style="145" customWidth="1"/>
    <col min="11022" max="11022" width="6.42578125" style="145" customWidth="1"/>
    <col min="11023" max="11023" width="5" style="145" customWidth="1"/>
    <col min="11024" max="11032" width="4" style="145" customWidth="1"/>
    <col min="11033" max="11035" width="4.85546875" style="145" customWidth="1"/>
    <col min="11036" max="11037" width="4" style="145" customWidth="1"/>
    <col min="11038" max="11256" width="9.140625" style="145"/>
    <col min="11257" max="11257" width="4.5703125" style="145" customWidth="1"/>
    <col min="11258" max="11258" width="9.85546875" style="145" customWidth="1"/>
    <col min="11259" max="11259" width="13.85546875" style="145" customWidth="1"/>
    <col min="11260" max="11267" width="4" style="145" customWidth="1"/>
    <col min="11268" max="11269" width="5.42578125" style="145" customWidth="1"/>
    <col min="11270" max="11272" width="4" style="145" customWidth="1"/>
    <col min="11273" max="11273" width="5.140625" style="145" customWidth="1"/>
    <col min="11274" max="11275" width="4" style="145" customWidth="1"/>
    <col min="11276" max="11276" width="7.140625" style="145" customWidth="1"/>
    <col min="11277" max="11277" width="4" style="145" customWidth="1"/>
    <col min="11278" max="11278" width="6.42578125" style="145" customWidth="1"/>
    <col min="11279" max="11279" width="5" style="145" customWidth="1"/>
    <col min="11280" max="11288" width="4" style="145" customWidth="1"/>
    <col min="11289" max="11291" width="4.85546875" style="145" customWidth="1"/>
    <col min="11292" max="11293" width="4" style="145" customWidth="1"/>
    <col min="11294" max="11512" width="9.140625" style="145"/>
    <col min="11513" max="11513" width="4.5703125" style="145" customWidth="1"/>
    <col min="11514" max="11514" width="9.85546875" style="145" customWidth="1"/>
    <col min="11515" max="11515" width="13.85546875" style="145" customWidth="1"/>
    <col min="11516" max="11523" width="4" style="145" customWidth="1"/>
    <col min="11524" max="11525" width="5.42578125" style="145" customWidth="1"/>
    <col min="11526" max="11528" width="4" style="145" customWidth="1"/>
    <col min="11529" max="11529" width="5.140625" style="145" customWidth="1"/>
    <col min="11530" max="11531" width="4" style="145" customWidth="1"/>
    <col min="11532" max="11532" width="7.140625" style="145" customWidth="1"/>
    <col min="11533" max="11533" width="4" style="145" customWidth="1"/>
    <col min="11534" max="11534" width="6.42578125" style="145" customWidth="1"/>
    <col min="11535" max="11535" width="5" style="145" customWidth="1"/>
    <col min="11536" max="11544" width="4" style="145" customWidth="1"/>
    <col min="11545" max="11547" width="4.85546875" style="145" customWidth="1"/>
    <col min="11548" max="11549" width="4" style="145" customWidth="1"/>
    <col min="11550" max="11768" width="9.140625" style="145"/>
    <col min="11769" max="11769" width="4.5703125" style="145" customWidth="1"/>
    <col min="11770" max="11770" width="9.85546875" style="145" customWidth="1"/>
    <col min="11771" max="11771" width="13.85546875" style="145" customWidth="1"/>
    <col min="11772" max="11779" width="4" style="145" customWidth="1"/>
    <col min="11780" max="11781" width="5.42578125" style="145" customWidth="1"/>
    <col min="11782" max="11784" width="4" style="145" customWidth="1"/>
    <col min="11785" max="11785" width="5.140625" style="145" customWidth="1"/>
    <col min="11786" max="11787" width="4" style="145" customWidth="1"/>
    <col min="11788" max="11788" width="7.140625" style="145" customWidth="1"/>
    <col min="11789" max="11789" width="4" style="145" customWidth="1"/>
    <col min="11790" max="11790" width="6.42578125" style="145" customWidth="1"/>
    <col min="11791" max="11791" width="5" style="145" customWidth="1"/>
    <col min="11792" max="11800" width="4" style="145" customWidth="1"/>
    <col min="11801" max="11803" width="4.85546875" style="145" customWidth="1"/>
    <col min="11804" max="11805" width="4" style="145" customWidth="1"/>
    <col min="11806" max="12024" width="9.140625" style="145"/>
    <col min="12025" max="12025" width="4.5703125" style="145" customWidth="1"/>
    <col min="12026" max="12026" width="9.85546875" style="145" customWidth="1"/>
    <col min="12027" max="12027" width="13.85546875" style="145" customWidth="1"/>
    <col min="12028" max="12035" width="4" style="145" customWidth="1"/>
    <col min="12036" max="12037" width="5.42578125" style="145" customWidth="1"/>
    <col min="12038" max="12040" width="4" style="145" customWidth="1"/>
    <col min="12041" max="12041" width="5.140625" style="145" customWidth="1"/>
    <col min="12042" max="12043" width="4" style="145" customWidth="1"/>
    <col min="12044" max="12044" width="7.140625" style="145" customWidth="1"/>
    <col min="12045" max="12045" width="4" style="145" customWidth="1"/>
    <col min="12046" max="12046" width="6.42578125" style="145" customWidth="1"/>
    <col min="12047" max="12047" width="5" style="145" customWidth="1"/>
    <col min="12048" max="12056" width="4" style="145" customWidth="1"/>
    <col min="12057" max="12059" width="4.85546875" style="145" customWidth="1"/>
    <col min="12060" max="12061" width="4" style="145" customWidth="1"/>
    <col min="12062" max="12280" width="9.140625" style="145"/>
    <col min="12281" max="12281" width="4.5703125" style="145" customWidth="1"/>
    <col min="12282" max="12282" width="9.85546875" style="145" customWidth="1"/>
    <col min="12283" max="12283" width="13.85546875" style="145" customWidth="1"/>
    <col min="12284" max="12291" width="4" style="145" customWidth="1"/>
    <col min="12292" max="12293" width="5.42578125" style="145" customWidth="1"/>
    <col min="12294" max="12296" width="4" style="145" customWidth="1"/>
    <col min="12297" max="12297" width="5.140625" style="145" customWidth="1"/>
    <col min="12298" max="12299" width="4" style="145" customWidth="1"/>
    <col min="12300" max="12300" width="7.140625" style="145" customWidth="1"/>
    <col min="12301" max="12301" width="4" style="145" customWidth="1"/>
    <col min="12302" max="12302" width="6.42578125" style="145" customWidth="1"/>
    <col min="12303" max="12303" width="5" style="145" customWidth="1"/>
    <col min="12304" max="12312" width="4" style="145" customWidth="1"/>
    <col min="12313" max="12315" width="4.85546875" style="145" customWidth="1"/>
    <col min="12316" max="12317" width="4" style="145" customWidth="1"/>
    <col min="12318" max="12536" width="9.140625" style="145"/>
    <col min="12537" max="12537" width="4.5703125" style="145" customWidth="1"/>
    <col min="12538" max="12538" width="9.85546875" style="145" customWidth="1"/>
    <col min="12539" max="12539" width="13.85546875" style="145" customWidth="1"/>
    <col min="12540" max="12547" width="4" style="145" customWidth="1"/>
    <col min="12548" max="12549" width="5.42578125" style="145" customWidth="1"/>
    <col min="12550" max="12552" width="4" style="145" customWidth="1"/>
    <col min="12553" max="12553" width="5.140625" style="145" customWidth="1"/>
    <col min="12554" max="12555" width="4" style="145" customWidth="1"/>
    <col min="12556" max="12556" width="7.140625" style="145" customWidth="1"/>
    <col min="12557" max="12557" width="4" style="145" customWidth="1"/>
    <col min="12558" max="12558" width="6.42578125" style="145" customWidth="1"/>
    <col min="12559" max="12559" width="5" style="145" customWidth="1"/>
    <col min="12560" max="12568" width="4" style="145" customWidth="1"/>
    <col min="12569" max="12571" width="4.85546875" style="145" customWidth="1"/>
    <col min="12572" max="12573" width="4" style="145" customWidth="1"/>
    <col min="12574" max="12792" width="9.140625" style="145"/>
    <col min="12793" max="12793" width="4.5703125" style="145" customWidth="1"/>
    <col min="12794" max="12794" width="9.85546875" style="145" customWidth="1"/>
    <col min="12795" max="12795" width="13.85546875" style="145" customWidth="1"/>
    <col min="12796" max="12803" width="4" style="145" customWidth="1"/>
    <col min="12804" max="12805" width="5.42578125" style="145" customWidth="1"/>
    <col min="12806" max="12808" width="4" style="145" customWidth="1"/>
    <col min="12809" max="12809" width="5.140625" style="145" customWidth="1"/>
    <col min="12810" max="12811" width="4" style="145" customWidth="1"/>
    <col min="12812" max="12812" width="7.140625" style="145" customWidth="1"/>
    <col min="12813" max="12813" width="4" style="145" customWidth="1"/>
    <col min="12814" max="12814" width="6.42578125" style="145" customWidth="1"/>
    <col min="12815" max="12815" width="5" style="145" customWidth="1"/>
    <col min="12816" max="12824" width="4" style="145" customWidth="1"/>
    <col min="12825" max="12827" width="4.85546875" style="145" customWidth="1"/>
    <col min="12828" max="12829" width="4" style="145" customWidth="1"/>
    <col min="12830" max="13048" width="9.140625" style="145"/>
    <col min="13049" max="13049" width="4.5703125" style="145" customWidth="1"/>
    <col min="13050" max="13050" width="9.85546875" style="145" customWidth="1"/>
    <col min="13051" max="13051" width="13.85546875" style="145" customWidth="1"/>
    <col min="13052" max="13059" width="4" style="145" customWidth="1"/>
    <col min="13060" max="13061" width="5.42578125" style="145" customWidth="1"/>
    <col min="13062" max="13064" width="4" style="145" customWidth="1"/>
    <col min="13065" max="13065" width="5.140625" style="145" customWidth="1"/>
    <col min="13066" max="13067" width="4" style="145" customWidth="1"/>
    <col min="13068" max="13068" width="7.140625" style="145" customWidth="1"/>
    <col min="13069" max="13069" width="4" style="145" customWidth="1"/>
    <col min="13070" max="13070" width="6.42578125" style="145" customWidth="1"/>
    <col min="13071" max="13071" width="5" style="145" customWidth="1"/>
    <col min="13072" max="13080" width="4" style="145" customWidth="1"/>
    <col min="13081" max="13083" width="4.85546875" style="145" customWidth="1"/>
    <col min="13084" max="13085" width="4" style="145" customWidth="1"/>
    <col min="13086" max="13304" width="9.140625" style="145"/>
    <col min="13305" max="13305" width="4.5703125" style="145" customWidth="1"/>
    <col min="13306" max="13306" width="9.85546875" style="145" customWidth="1"/>
    <col min="13307" max="13307" width="13.85546875" style="145" customWidth="1"/>
    <col min="13308" max="13315" width="4" style="145" customWidth="1"/>
    <col min="13316" max="13317" width="5.42578125" style="145" customWidth="1"/>
    <col min="13318" max="13320" width="4" style="145" customWidth="1"/>
    <col min="13321" max="13321" width="5.140625" style="145" customWidth="1"/>
    <col min="13322" max="13323" width="4" style="145" customWidth="1"/>
    <col min="13324" max="13324" width="7.140625" style="145" customWidth="1"/>
    <col min="13325" max="13325" width="4" style="145" customWidth="1"/>
    <col min="13326" max="13326" width="6.42578125" style="145" customWidth="1"/>
    <col min="13327" max="13327" width="5" style="145" customWidth="1"/>
    <col min="13328" max="13336" width="4" style="145" customWidth="1"/>
    <col min="13337" max="13339" width="4.85546875" style="145" customWidth="1"/>
    <col min="13340" max="13341" width="4" style="145" customWidth="1"/>
    <col min="13342" max="13560" width="9.140625" style="145"/>
    <col min="13561" max="13561" width="4.5703125" style="145" customWidth="1"/>
    <col min="13562" max="13562" width="9.85546875" style="145" customWidth="1"/>
    <col min="13563" max="13563" width="13.85546875" style="145" customWidth="1"/>
    <col min="13564" max="13571" width="4" style="145" customWidth="1"/>
    <col min="13572" max="13573" width="5.42578125" style="145" customWidth="1"/>
    <col min="13574" max="13576" width="4" style="145" customWidth="1"/>
    <col min="13577" max="13577" width="5.140625" style="145" customWidth="1"/>
    <col min="13578" max="13579" width="4" style="145" customWidth="1"/>
    <col min="13580" max="13580" width="7.140625" style="145" customWidth="1"/>
    <col min="13581" max="13581" width="4" style="145" customWidth="1"/>
    <col min="13582" max="13582" width="6.42578125" style="145" customWidth="1"/>
    <col min="13583" max="13583" width="5" style="145" customWidth="1"/>
    <col min="13584" max="13592" width="4" style="145" customWidth="1"/>
    <col min="13593" max="13595" width="4.85546875" style="145" customWidth="1"/>
    <col min="13596" max="13597" width="4" style="145" customWidth="1"/>
    <col min="13598" max="13816" width="9.140625" style="145"/>
    <col min="13817" max="13817" width="4.5703125" style="145" customWidth="1"/>
    <col min="13818" max="13818" width="9.85546875" style="145" customWidth="1"/>
    <col min="13819" max="13819" width="13.85546875" style="145" customWidth="1"/>
    <col min="13820" max="13827" width="4" style="145" customWidth="1"/>
    <col min="13828" max="13829" width="5.42578125" style="145" customWidth="1"/>
    <col min="13830" max="13832" width="4" style="145" customWidth="1"/>
    <col min="13833" max="13833" width="5.140625" style="145" customWidth="1"/>
    <col min="13834" max="13835" width="4" style="145" customWidth="1"/>
    <col min="13836" max="13836" width="7.140625" style="145" customWidth="1"/>
    <col min="13837" max="13837" width="4" style="145" customWidth="1"/>
    <col min="13838" max="13838" width="6.42578125" style="145" customWidth="1"/>
    <col min="13839" max="13839" width="5" style="145" customWidth="1"/>
    <col min="13840" max="13848" width="4" style="145" customWidth="1"/>
    <col min="13849" max="13851" width="4.85546875" style="145" customWidth="1"/>
    <col min="13852" max="13853" width="4" style="145" customWidth="1"/>
    <col min="13854" max="14072" width="9.140625" style="145"/>
    <col min="14073" max="14073" width="4.5703125" style="145" customWidth="1"/>
    <col min="14074" max="14074" width="9.85546875" style="145" customWidth="1"/>
    <col min="14075" max="14075" width="13.85546875" style="145" customWidth="1"/>
    <col min="14076" max="14083" width="4" style="145" customWidth="1"/>
    <col min="14084" max="14085" width="5.42578125" style="145" customWidth="1"/>
    <col min="14086" max="14088" width="4" style="145" customWidth="1"/>
    <col min="14089" max="14089" width="5.140625" style="145" customWidth="1"/>
    <col min="14090" max="14091" width="4" style="145" customWidth="1"/>
    <col min="14092" max="14092" width="7.140625" style="145" customWidth="1"/>
    <col min="14093" max="14093" width="4" style="145" customWidth="1"/>
    <col min="14094" max="14094" width="6.42578125" style="145" customWidth="1"/>
    <col min="14095" max="14095" width="5" style="145" customWidth="1"/>
    <col min="14096" max="14104" width="4" style="145" customWidth="1"/>
    <col min="14105" max="14107" width="4.85546875" style="145" customWidth="1"/>
    <col min="14108" max="14109" width="4" style="145" customWidth="1"/>
    <col min="14110" max="14328" width="9.140625" style="145"/>
    <col min="14329" max="14329" width="4.5703125" style="145" customWidth="1"/>
    <col min="14330" max="14330" width="9.85546875" style="145" customWidth="1"/>
    <col min="14331" max="14331" width="13.85546875" style="145" customWidth="1"/>
    <col min="14332" max="14339" width="4" style="145" customWidth="1"/>
    <col min="14340" max="14341" width="5.42578125" style="145" customWidth="1"/>
    <col min="14342" max="14344" width="4" style="145" customWidth="1"/>
    <col min="14345" max="14345" width="5.140625" style="145" customWidth="1"/>
    <col min="14346" max="14347" width="4" style="145" customWidth="1"/>
    <col min="14348" max="14348" width="7.140625" style="145" customWidth="1"/>
    <col min="14349" max="14349" width="4" style="145" customWidth="1"/>
    <col min="14350" max="14350" width="6.42578125" style="145" customWidth="1"/>
    <col min="14351" max="14351" width="5" style="145" customWidth="1"/>
    <col min="14352" max="14360" width="4" style="145" customWidth="1"/>
    <col min="14361" max="14363" width="4.85546875" style="145" customWidth="1"/>
    <col min="14364" max="14365" width="4" style="145" customWidth="1"/>
    <col min="14366" max="14584" width="9.140625" style="145"/>
    <col min="14585" max="14585" width="4.5703125" style="145" customWidth="1"/>
    <col min="14586" max="14586" width="9.85546875" style="145" customWidth="1"/>
    <col min="14587" max="14587" width="13.85546875" style="145" customWidth="1"/>
    <col min="14588" max="14595" width="4" style="145" customWidth="1"/>
    <col min="14596" max="14597" width="5.42578125" style="145" customWidth="1"/>
    <col min="14598" max="14600" width="4" style="145" customWidth="1"/>
    <col min="14601" max="14601" width="5.140625" style="145" customWidth="1"/>
    <col min="14602" max="14603" width="4" style="145" customWidth="1"/>
    <col min="14604" max="14604" width="7.140625" style="145" customWidth="1"/>
    <col min="14605" max="14605" width="4" style="145" customWidth="1"/>
    <col min="14606" max="14606" width="6.42578125" style="145" customWidth="1"/>
    <col min="14607" max="14607" width="5" style="145" customWidth="1"/>
    <col min="14608" max="14616" width="4" style="145" customWidth="1"/>
    <col min="14617" max="14619" width="4.85546875" style="145" customWidth="1"/>
    <col min="14620" max="14621" width="4" style="145" customWidth="1"/>
    <col min="14622" max="14840" width="9.140625" style="145"/>
    <col min="14841" max="14841" width="4.5703125" style="145" customWidth="1"/>
    <col min="14842" max="14842" width="9.85546875" style="145" customWidth="1"/>
    <col min="14843" max="14843" width="13.85546875" style="145" customWidth="1"/>
    <col min="14844" max="14851" width="4" style="145" customWidth="1"/>
    <col min="14852" max="14853" width="5.42578125" style="145" customWidth="1"/>
    <col min="14854" max="14856" width="4" style="145" customWidth="1"/>
    <col min="14857" max="14857" width="5.140625" style="145" customWidth="1"/>
    <col min="14858" max="14859" width="4" style="145" customWidth="1"/>
    <col min="14860" max="14860" width="7.140625" style="145" customWidth="1"/>
    <col min="14861" max="14861" width="4" style="145" customWidth="1"/>
    <col min="14862" max="14862" width="6.42578125" style="145" customWidth="1"/>
    <col min="14863" max="14863" width="5" style="145" customWidth="1"/>
    <col min="14864" max="14872" width="4" style="145" customWidth="1"/>
    <col min="14873" max="14875" width="4.85546875" style="145" customWidth="1"/>
    <col min="14876" max="14877" width="4" style="145" customWidth="1"/>
    <col min="14878" max="15096" width="9.140625" style="145"/>
    <col min="15097" max="15097" width="4.5703125" style="145" customWidth="1"/>
    <col min="15098" max="15098" width="9.85546875" style="145" customWidth="1"/>
    <col min="15099" max="15099" width="13.85546875" style="145" customWidth="1"/>
    <col min="15100" max="15107" width="4" style="145" customWidth="1"/>
    <col min="15108" max="15109" width="5.42578125" style="145" customWidth="1"/>
    <col min="15110" max="15112" width="4" style="145" customWidth="1"/>
    <col min="15113" max="15113" width="5.140625" style="145" customWidth="1"/>
    <col min="15114" max="15115" width="4" style="145" customWidth="1"/>
    <col min="15116" max="15116" width="7.140625" style="145" customWidth="1"/>
    <col min="15117" max="15117" width="4" style="145" customWidth="1"/>
    <col min="15118" max="15118" width="6.42578125" style="145" customWidth="1"/>
    <col min="15119" max="15119" width="5" style="145" customWidth="1"/>
    <col min="15120" max="15128" width="4" style="145" customWidth="1"/>
    <col min="15129" max="15131" width="4.85546875" style="145" customWidth="1"/>
    <col min="15132" max="15133" width="4" style="145" customWidth="1"/>
    <col min="15134" max="15352" width="9.140625" style="145"/>
    <col min="15353" max="15353" width="4.5703125" style="145" customWidth="1"/>
    <col min="15354" max="15354" width="9.85546875" style="145" customWidth="1"/>
    <col min="15355" max="15355" width="13.85546875" style="145" customWidth="1"/>
    <col min="15356" max="15363" width="4" style="145" customWidth="1"/>
    <col min="15364" max="15365" width="5.42578125" style="145" customWidth="1"/>
    <col min="15366" max="15368" width="4" style="145" customWidth="1"/>
    <col min="15369" max="15369" width="5.140625" style="145" customWidth="1"/>
    <col min="15370" max="15371" width="4" style="145" customWidth="1"/>
    <col min="15372" max="15372" width="7.140625" style="145" customWidth="1"/>
    <col min="15373" max="15373" width="4" style="145" customWidth="1"/>
    <col min="15374" max="15374" width="6.42578125" style="145" customWidth="1"/>
    <col min="15375" max="15375" width="5" style="145" customWidth="1"/>
    <col min="15376" max="15384" width="4" style="145" customWidth="1"/>
    <col min="15385" max="15387" width="4.85546875" style="145" customWidth="1"/>
    <col min="15388" max="15389" width="4" style="145" customWidth="1"/>
    <col min="15390" max="15608" width="9.140625" style="145"/>
    <col min="15609" max="15609" width="4.5703125" style="145" customWidth="1"/>
    <col min="15610" max="15610" width="9.85546875" style="145" customWidth="1"/>
    <col min="15611" max="15611" width="13.85546875" style="145" customWidth="1"/>
    <col min="15612" max="15619" width="4" style="145" customWidth="1"/>
    <col min="15620" max="15621" width="5.42578125" style="145" customWidth="1"/>
    <col min="15622" max="15624" width="4" style="145" customWidth="1"/>
    <col min="15625" max="15625" width="5.140625" style="145" customWidth="1"/>
    <col min="15626" max="15627" width="4" style="145" customWidth="1"/>
    <col min="15628" max="15628" width="7.140625" style="145" customWidth="1"/>
    <col min="15629" max="15629" width="4" style="145" customWidth="1"/>
    <col min="15630" max="15630" width="6.42578125" style="145" customWidth="1"/>
    <col min="15631" max="15631" width="5" style="145" customWidth="1"/>
    <col min="15632" max="15640" width="4" style="145" customWidth="1"/>
    <col min="15641" max="15643" width="4.85546875" style="145" customWidth="1"/>
    <col min="15644" max="15645" width="4" style="145" customWidth="1"/>
    <col min="15646" max="15864" width="9.140625" style="145"/>
    <col min="15865" max="15865" width="4.5703125" style="145" customWidth="1"/>
    <col min="15866" max="15866" width="9.85546875" style="145" customWidth="1"/>
    <col min="15867" max="15867" width="13.85546875" style="145" customWidth="1"/>
    <col min="15868" max="15875" width="4" style="145" customWidth="1"/>
    <col min="15876" max="15877" width="5.42578125" style="145" customWidth="1"/>
    <col min="15878" max="15880" width="4" style="145" customWidth="1"/>
    <col min="15881" max="15881" width="5.140625" style="145" customWidth="1"/>
    <col min="15882" max="15883" width="4" style="145" customWidth="1"/>
    <col min="15884" max="15884" width="7.140625" style="145" customWidth="1"/>
    <col min="15885" max="15885" width="4" style="145" customWidth="1"/>
    <col min="15886" max="15886" width="6.42578125" style="145" customWidth="1"/>
    <col min="15887" max="15887" width="5" style="145" customWidth="1"/>
    <col min="15888" max="15896" width="4" style="145" customWidth="1"/>
    <col min="15897" max="15899" width="4.85546875" style="145" customWidth="1"/>
    <col min="15900" max="15901" width="4" style="145" customWidth="1"/>
    <col min="15902" max="16120" width="9.140625" style="145"/>
    <col min="16121" max="16121" width="4.5703125" style="145" customWidth="1"/>
    <col min="16122" max="16122" width="9.85546875" style="145" customWidth="1"/>
    <col min="16123" max="16123" width="13.85546875" style="145" customWidth="1"/>
    <col min="16124" max="16131" width="4" style="145" customWidth="1"/>
    <col min="16132" max="16133" width="5.42578125" style="145" customWidth="1"/>
    <col min="16134" max="16136" width="4" style="145" customWidth="1"/>
    <col min="16137" max="16137" width="5.140625" style="145" customWidth="1"/>
    <col min="16138" max="16139" width="4" style="145" customWidth="1"/>
    <col min="16140" max="16140" width="7.140625" style="145" customWidth="1"/>
    <col min="16141" max="16141" width="4" style="145" customWidth="1"/>
    <col min="16142" max="16142" width="6.42578125" style="145" customWidth="1"/>
    <col min="16143" max="16143" width="5" style="145" customWidth="1"/>
    <col min="16144" max="16152" width="4" style="145" customWidth="1"/>
    <col min="16153" max="16155" width="4.85546875" style="145" customWidth="1"/>
    <col min="16156" max="16157" width="4" style="145" customWidth="1"/>
    <col min="16158" max="16384" width="9.140625" style="145"/>
  </cols>
  <sheetData>
    <row r="1" spans="1:30" s="144" customFormat="1" ht="31.5" customHeight="1">
      <c r="A1" s="1233" t="s">
        <v>471</v>
      </c>
      <c r="B1" s="1233"/>
      <c r="C1" s="1233"/>
      <c r="D1" s="1233"/>
      <c r="E1" s="1233"/>
      <c r="F1" s="1233"/>
      <c r="G1" s="1233"/>
      <c r="H1" s="1233"/>
      <c r="I1" s="1233"/>
      <c r="J1" s="1233"/>
      <c r="K1" s="1233"/>
      <c r="L1" s="1233"/>
      <c r="M1" s="1233"/>
      <c r="N1" s="1233"/>
      <c r="O1" s="1233"/>
      <c r="P1" s="1233"/>
      <c r="Q1" s="1233"/>
      <c r="R1" s="1233"/>
      <c r="S1" s="1233"/>
      <c r="T1" s="1233"/>
      <c r="U1" s="1233"/>
      <c r="V1" s="1233"/>
      <c r="W1" s="1233"/>
      <c r="X1" s="1234"/>
      <c r="Y1" s="1232" t="s">
        <v>325</v>
      </c>
      <c r="Z1" s="1232"/>
      <c r="AA1" s="1232"/>
      <c r="AB1" s="1232"/>
      <c r="AC1" s="1232"/>
      <c r="AD1" s="11"/>
    </row>
    <row r="2" spans="1:30" ht="21.75" customHeight="1">
      <c r="A2" s="142"/>
      <c r="B2" s="142"/>
      <c r="C2" s="142"/>
      <c r="D2" s="142"/>
      <c r="E2" s="162"/>
      <c r="F2" s="142"/>
      <c r="G2" s="142"/>
      <c r="H2" s="142"/>
      <c r="I2" s="142"/>
      <c r="J2" s="142"/>
      <c r="K2" s="142"/>
      <c r="L2" s="142"/>
      <c r="M2" s="142"/>
      <c r="N2" s="142"/>
      <c r="O2" s="142"/>
      <c r="P2" s="142"/>
      <c r="Q2" s="142"/>
      <c r="R2" s="142"/>
      <c r="S2" s="142"/>
      <c r="T2" s="142"/>
      <c r="U2" s="142"/>
      <c r="V2" s="142"/>
      <c r="W2" s="142"/>
      <c r="X2" s="142"/>
      <c r="Y2" s="1235" t="s">
        <v>304</v>
      </c>
      <c r="Z2" s="1235"/>
      <c r="AA2" s="1235"/>
      <c r="AB2" s="1235"/>
      <c r="AC2" s="1235"/>
      <c r="AD2" s="142"/>
    </row>
    <row r="3" spans="1:30" ht="66.75" customHeight="1">
      <c r="A3" s="1256" t="s">
        <v>295</v>
      </c>
      <c r="B3" s="1247" t="s">
        <v>372</v>
      </c>
      <c r="C3" s="1248"/>
      <c r="D3" s="1249"/>
      <c r="E3" s="1257" t="s">
        <v>374</v>
      </c>
      <c r="F3" s="1231" t="s">
        <v>306</v>
      </c>
      <c r="G3" s="1230"/>
      <c r="H3" s="1230"/>
      <c r="I3" s="1230"/>
      <c r="J3" s="1231" t="s">
        <v>307</v>
      </c>
      <c r="K3" s="1231"/>
      <c r="L3" s="1230"/>
      <c r="M3" s="1230" t="s">
        <v>282</v>
      </c>
      <c r="N3" s="1230"/>
      <c r="O3" s="1230"/>
      <c r="P3" s="1230"/>
      <c r="Q3" s="1230"/>
      <c r="R3" s="1230"/>
      <c r="S3" s="1230"/>
      <c r="T3" s="1230"/>
      <c r="U3" s="1230"/>
      <c r="V3" s="1230"/>
      <c r="W3" s="1230"/>
      <c r="X3" s="1230"/>
      <c r="Y3" s="1230" t="s">
        <v>371</v>
      </c>
      <c r="Z3" s="1230"/>
      <c r="AA3" s="1230"/>
      <c r="AB3" s="1230"/>
      <c r="AC3" s="1230"/>
      <c r="AD3" s="142"/>
    </row>
    <row r="4" spans="1:30" ht="39.75" customHeight="1">
      <c r="A4" s="1256"/>
      <c r="B4" s="1250"/>
      <c r="C4" s="1251"/>
      <c r="D4" s="1252"/>
      <c r="E4" s="1257"/>
      <c r="F4" s="998" t="s">
        <v>23</v>
      </c>
      <c r="G4" s="998" t="s">
        <v>279</v>
      </c>
      <c r="H4" s="998" t="s">
        <v>280</v>
      </c>
      <c r="I4" s="998" t="s">
        <v>281</v>
      </c>
      <c r="J4" s="998" t="s">
        <v>283</v>
      </c>
      <c r="K4" s="998" t="s">
        <v>370</v>
      </c>
      <c r="L4" s="998" t="s">
        <v>414</v>
      </c>
      <c r="M4" s="998" t="s">
        <v>305</v>
      </c>
      <c r="N4" s="998" t="s">
        <v>19</v>
      </c>
      <c r="O4" s="998" t="s">
        <v>308</v>
      </c>
      <c r="P4" s="998" t="s">
        <v>445</v>
      </c>
      <c r="Q4" s="998" t="s">
        <v>474</v>
      </c>
      <c r="R4" s="998" t="s">
        <v>170</v>
      </c>
      <c r="S4" s="998" t="s">
        <v>88</v>
      </c>
      <c r="T4" s="998" t="s">
        <v>89</v>
      </c>
      <c r="U4" s="998" t="s">
        <v>207</v>
      </c>
      <c r="V4" s="998" t="s">
        <v>126</v>
      </c>
      <c r="W4" s="998" t="s">
        <v>498</v>
      </c>
      <c r="X4" s="998" t="s">
        <v>15</v>
      </c>
      <c r="Y4" s="998" t="s">
        <v>406</v>
      </c>
      <c r="Z4" s="998" t="s">
        <v>407</v>
      </c>
      <c r="AA4" s="998" t="s">
        <v>484</v>
      </c>
      <c r="AB4" s="998" t="s">
        <v>483</v>
      </c>
      <c r="AC4" s="998" t="s">
        <v>277</v>
      </c>
      <c r="AD4" s="142"/>
    </row>
    <row r="5" spans="1:30" ht="160.5" customHeight="1">
      <c r="A5" s="1256"/>
      <c r="B5" s="1253"/>
      <c r="C5" s="1254"/>
      <c r="D5" s="1255"/>
      <c r="E5" s="1257"/>
      <c r="F5" s="999"/>
      <c r="G5" s="999"/>
      <c r="H5" s="999"/>
      <c r="I5" s="999"/>
      <c r="J5" s="999"/>
      <c r="K5" s="999"/>
      <c r="L5" s="999"/>
      <c r="M5" s="999"/>
      <c r="N5" s="999"/>
      <c r="O5" s="999"/>
      <c r="P5" s="999"/>
      <c r="Q5" s="999"/>
      <c r="R5" s="999"/>
      <c r="S5" s="999"/>
      <c r="T5" s="999"/>
      <c r="U5" s="999"/>
      <c r="V5" s="999"/>
      <c r="W5" s="999"/>
      <c r="X5" s="999"/>
      <c r="Y5" s="999"/>
      <c r="Z5" s="999"/>
      <c r="AA5" s="999"/>
      <c r="AB5" s="999"/>
      <c r="AC5" s="999"/>
      <c r="AD5" s="142"/>
    </row>
    <row r="6" spans="1:30">
      <c r="A6" s="156">
        <v>1</v>
      </c>
      <c r="B6" s="1244">
        <v>2</v>
      </c>
      <c r="C6" s="1245"/>
      <c r="D6" s="1246"/>
      <c r="E6" s="156">
        <v>3</v>
      </c>
      <c r="F6" s="156">
        <v>4</v>
      </c>
      <c r="G6" s="156">
        <v>5</v>
      </c>
      <c r="H6" s="156">
        <v>6</v>
      </c>
      <c r="I6" s="156">
        <v>7</v>
      </c>
      <c r="J6" s="156">
        <v>8</v>
      </c>
      <c r="K6" s="156">
        <v>9</v>
      </c>
      <c r="L6" s="156">
        <v>10</v>
      </c>
      <c r="M6" s="156">
        <v>11</v>
      </c>
      <c r="N6" s="156">
        <v>12</v>
      </c>
      <c r="O6" s="156">
        <v>13</v>
      </c>
      <c r="P6" s="156">
        <v>14</v>
      </c>
      <c r="Q6" s="156">
        <v>15</v>
      </c>
      <c r="R6" s="156">
        <v>16</v>
      </c>
      <c r="S6" s="156">
        <v>17</v>
      </c>
      <c r="T6" s="156">
        <v>18</v>
      </c>
      <c r="U6" s="156">
        <v>19</v>
      </c>
      <c r="V6" s="156">
        <v>20</v>
      </c>
      <c r="W6" s="156">
        <v>21</v>
      </c>
      <c r="X6" s="156">
        <v>22</v>
      </c>
      <c r="Y6" s="156">
        <v>23</v>
      </c>
      <c r="Z6" s="156">
        <v>24</v>
      </c>
      <c r="AA6" s="156">
        <v>25</v>
      </c>
      <c r="AB6" s="156">
        <v>26</v>
      </c>
      <c r="AC6" s="156">
        <v>27</v>
      </c>
      <c r="AD6" s="142"/>
    </row>
    <row r="7" spans="1:30" ht="24.75" customHeight="1">
      <c r="A7" s="1236"/>
      <c r="B7" s="1238" t="s">
        <v>23</v>
      </c>
      <c r="C7" s="157" t="s">
        <v>309</v>
      </c>
      <c r="D7" s="157" t="s">
        <v>284</v>
      </c>
      <c r="E7" s="757">
        <f>SUM(F7:I7)</f>
        <v>0</v>
      </c>
      <c r="F7" s="733"/>
      <c r="G7" s="733"/>
      <c r="H7" s="733"/>
      <c r="I7" s="733"/>
      <c r="J7" s="733"/>
      <c r="K7" s="733"/>
      <c r="L7" s="733"/>
      <c r="M7" s="733"/>
      <c r="N7" s="733"/>
      <c r="O7" s="733"/>
      <c r="P7" s="733"/>
      <c r="Q7" s="733"/>
      <c r="R7" s="733"/>
      <c r="S7" s="733"/>
      <c r="T7" s="733"/>
      <c r="U7" s="733"/>
      <c r="V7" s="733"/>
      <c r="W7" s="733"/>
      <c r="X7" s="733"/>
      <c r="Y7" s="733"/>
      <c r="Z7" s="733"/>
      <c r="AA7" s="733"/>
      <c r="AB7" s="733"/>
      <c r="AC7" s="733"/>
      <c r="AD7" s="143" t="str">
        <f>IF(AND(SUM(J7:L7)=E7,SUM(Y7:AC7)=E7),"Đúng","Sai")</f>
        <v>Đúng</v>
      </c>
    </row>
    <row r="8" spans="1:30" ht="24.75" customHeight="1">
      <c r="A8" s="1237"/>
      <c r="B8" s="1239"/>
      <c r="C8" s="157" t="s">
        <v>278</v>
      </c>
      <c r="D8" s="157" t="s">
        <v>285</v>
      </c>
      <c r="E8" s="757">
        <f>SUM(F8:I8)</f>
        <v>0</v>
      </c>
      <c r="F8" s="733"/>
      <c r="G8" s="733"/>
      <c r="H8" s="733"/>
      <c r="I8" s="733"/>
      <c r="J8" s="733"/>
      <c r="K8" s="733"/>
      <c r="L8" s="733"/>
      <c r="M8" s="733"/>
      <c r="N8" s="733"/>
      <c r="O8" s="733"/>
      <c r="P8" s="733"/>
      <c r="Q8" s="733"/>
      <c r="R8" s="733"/>
      <c r="S8" s="733"/>
      <c r="T8" s="733"/>
      <c r="U8" s="733"/>
      <c r="V8" s="733"/>
      <c r="W8" s="733"/>
      <c r="X8" s="733"/>
      <c r="Y8" s="733"/>
      <c r="Z8" s="733"/>
      <c r="AA8" s="733"/>
      <c r="AB8" s="733"/>
      <c r="AC8" s="733"/>
      <c r="AD8" s="143" t="str">
        <f t="shared" ref="AD8:AD16" si="0">IF(AND(SUM(J8:L8)=E8,SUM(Y8:AC8)=E8),"Đúng","Sai")</f>
        <v>Đúng</v>
      </c>
    </row>
    <row r="9" spans="1:30" ht="24.75" customHeight="1">
      <c r="A9" s="1240"/>
      <c r="B9" s="1242" t="s">
        <v>275</v>
      </c>
      <c r="C9" s="157" t="s">
        <v>309</v>
      </c>
      <c r="D9" s="157" t="s">
        <v>286</v>
      </c>
      <c r="E9" s="757">
        <f t="shared" ref="E9:E14" si="1">SUM(F9:I9)</f>
        <v>0</v>
      </c>
      <c r="F9" s="720"/>
      <c r="G9" s="720"/>
      <c r="H9" s="733"/>
      <c r="I9" s="720"/>
      <c r="J9" s="720"/>
      <c r="K9" s="720"/>
      <c r="L9" s="720"/>
      <c r="M9" s="720"/>
      <c r="N9" s="720"/>
      <c r="O9" s="720"/>
      <c r="P9" s="720"/>
      <c r="Q9" s="720"/>
      <c r="R9" s="720"/>
      <c r="S9" s="720"/>
      <c r="T9" s="720"/>
      <c r="U9" s="720"/>
      <c r="V9" s="720"/>
      <c r="W9" s="720"/>
      <c r="X9" s="720"/>
      <c r="Y9" s="720"/>
      <c r="Z9" s="720"/>
      <c r="AA9" s="720"/>
      <c r="AB9" s="720"/>
      <c r="AC9" s="720"/>
      <c r="AD9" s="143" t="str">
        <f t="shared" si="0"/>
        <v>Đúng</v>
      </c>
    </row>
    <row r="10" spans="1:30" ht="24.75" customHeight="1">
      <c r="A10" s="1237"/>
      <c r="B10" s="1239"/>
      <c r="C10" s="158" t="s">
        <v>278</v>
      </c>
      <c r="D10" s="157" t="s">
        <v>287</v>
      </c>
      <c r="E10" s="757">
        <f t="shared" si="1"/>
        <v>0</v>
      </c>
      <c r="F10" s="720"/>
      <c r="G10" s="720"/>
      <c r="H10" s="733"/>
      <c r="I10" s="720"/>
      <c r="J10" s="720"/>
      <c r="K10" s="720"/>
      <c r="L10" s="720"/>
      <c r="M10" s="720"/>
      <c r="N10" s="720"/>
      <c r="O10" s="720"/>
      <c r="P10" s="720"/>
      <c r="Q10" s="720"/>
      <c r="R10" s="720"/>
      <c r="S10" s="720"/>
      <c r="T10" s="720"/>
      <c r="U10" s="720"/>
      <c r="V10" s="720"/>
      <c r="W10" s="720"/>
      <c r="X10" s="720"/>
      <c r="Y10" s="720"/>
      <c r="Z10" s="720"/>
      <c r="AA10" s="720"/>
      <c r="AB10" s="720"/>
      <c r="AC10" s="720"/>
      <c r="AD10" s="143" t="str">
        <f t="shared" si="0"/>
        <v>Đúng</v>
      </c>
    </row>
    <row r="11" spans="1:30" ht="24.75" customHeight="1">
      <c r="A11" s="1240"/>
      <c r="B11" s="1242" t="s">
        <v>276</v>
      </c>
      <c r="C11" s="157" t="s">
        <v>309</v>
      </c>
      <c r="D11" s="157" t="s">
        <v>288</v>
      </c>
      <c r="E11" s="757">
        <f t="shared" si="1"/>
        <v>0</v>
      </c>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143" t="str">
        <f t="shared" si="0"/>
        <v>Đúng</v>
      </c>
    </row>
    <row r="12" spans="1:30" ht="24.75" customHeight="1">
      <c r="A12" s="1237"/>
      <c r="B12" s="1239"/>
      <c r="C12" s="158" t="s">
        <v>278</v>
      </c>
      <c r="D12" s="157" t="s">
        <v>289</v>
      </c>
      <c r="E12" s="757">
        <f t="shared" si="1"/>
        <v>0</v>
      </c>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143" t="str">
        <f t="shared" si="0"/>
        <v>Đúng</v>
      </c>
    </row>
    <row r="13" spans="1:30" ht="24.75" customHeight="1">
      <c r="A13" s="1240"/>
      <c r="B13" s="1242" t="s">
        <v>26</v>
      </c>
      <c r="C13" s="158" t="s">
        <v>309</v>
      </c>
      <c r="D13" s="157" t="s">
        <v>290</v>
      </c>
      <c r="E13" s="757">
        <f t="shared" si="1"/>
        <v>0</v>
      </c>
      <c r="F13" s="720"/>
      <c r="G13" s="720"/>
      <c r="H13" s="759"/>
      <c r="I13" s="720"/>
      <c r="J13" s="720"/>
      <c r="K13" s="720"/>
      <c r="L13" s="720"/>
      <c r="M13" s="720"/>
      <c r="N13" s="720"/>
      <c r="O13" s="720"/>
      <c r="P13" s="720"/>
      <c r="Q13" s="720"/>
      <c r="R13" s="720"/>
      <c r="S13" s="720"/>
      <c r="T13" s="720"/>
      <c r="U13" s="720"/>
      <c r="V13" s="720"/>
      <c r="W13" s="720"/>
      <c r="X13" s="720"/>
      <c r="Y13" s="720"/>
      <c r="Z13" s="720"/>
      <c r="AA13" s="720"/>
      <c r="AB13" s="720"/>
      <c r="AC13" s="760"/>
      <c r="AD13" s="463" t="str">
        <f t="shared" si="0"/>
        <v>Đúng</v>
      </c>
    </row>
    <row r="14" spans="1:30" ht="24.75" customHeight="1">
      <c r="A14" s="1241"/>
      <c r="B14" s="1243"/>
      <c r="C14" s="159" t="s">
        <v>278</v>
      </c>
      <c r="D14" s="159" t="s">
        <v>291</v>
      </c>
      <c r="E14" s="757">
        <f t="shared" si="1"/>
        <v>0</v>
      </c>
      <c r="F14" s="761"/>
      <c r="G14" s="723"/>
      <c r="H14" s="761"/>
      <c r="I14" s="761"/>
      <c r="J14" s="761"/>
      <c r="K14" s="761"/>
      <c r="L14" s="761"/>
      <c r="M14" s="761"/>
      <c r="N14" s="761"/>
      <c r="O14" s="761"/>
      <c r="P14" s="761"/>
      <c r="Q14" s="761"/>
      <c r="R14" s="761"/>
      <c r="S14" s="761"/>
      <c r="T14" s="761"/>
      <c r="U14" s="761"/>
      <c r="V14" s="761"/>
      <c r="W14" s="761"/>
      <c r="X14" s="761"/>
      <c r="Y14" s="723"/>
      <c r="Z14" s="761"/>
      <c r="AA14" s="761"/>
      <c r="AB14" s="761"/>
      <c r="AC14" s="761"/>
      <c r="AD14" s="143" t="str">
        <f t="shared" si="0"/>
        <v>Đúng</v>
      </c>
    </row>
    <row r="15" spans="1:30" ht="27" customHeight="1">
      <c r="A15" s="161">
        <v>1</v>
      </c>
      <c r="B15" s="161" t="s">
        <v>310</v>
      </c>
      <c r="C15" s="160" t="s">
        <v>309</v>
      </c>
      <c r="D15" s="160" t="s">
        <v>292</v>
      </c>
      <c r="E15" s="481">
        <f>E7+E9+E11+E13</f>
        <v>0</v>
      </c>
      <c r="F15" s="481">
        <f t="shared" ref="E15:AC16" si="2">F7+F9+F11+F13</f>
        <v>0</v>
      </c>
      <c r="G15" s="481">
        <f t="shared" si="2"/>
        <v>0</v>
      </c>
      <c r="H15" s="481">
        <f t="shared" si="2"/>
        <v>0</v>
      </c>
      <c r="I15" s="481">
        <f t="shared" si="2"/>
        <v>0</v>
      </c>
      <c r="J15" s="481">
        <f t="shared" si="2"/>
        <v>0</v>
      </c>
      <c r="K15" s="481">
        <f t="shared" si="2"/>
        <v>0</v>
      </c>
      <c r="L15" s="481">
        <f t="shared" si="2"/>
        <v>0</v>
      </c>
      <c r="M15" s="481">
        <f t="shared" si="2"/>
        <v>0</v>
      </c>
      <c r="N15" s="481">
        <f t="shared" si="2"/>
        <v>0</v>
      </c>
      <c r="O15" s="481">
        <f t="shared" si="2"/>
        <v>0</v>
      </c>
      <c r="P15" s="481">
        <f t="shared" si="2"/>
        <v>0</v>
      </c>
      <c r="Q15" s="481">
        <f t="shared" si="2"/>
        <v>0</v>
      </c>
      <c r="R15" s="481">
        <f t="shared" si="2"/>
        <v>0</v>
      </c>
      <c r="S15" s="481">
        <f t="shared" si="2"/>
        <v>0</v>
      </c>
      <c r="T15" s="481">
        <f t="shared" si="2"/>
        <v>0</v>
      </c>
      <c r="U15" s="481">
        <f t="shared" si="2"/>
        <v>0</v>
      </c>
      <c r="V15" s="481">
        <f t="shared" si="2"/>
        <v>0</v>
      </c>
      <c r="W15" s="481">
        <f t="shared" si="2"/>
        <v>0</v>
      </c>
      <c r="X15" s="481">
        <f t="shared" si="2"/>
        <v>0</v>
      </c>
      <c r="Y15" s="481">
        <f t="shared" si="2"/>
        <v>0</v>
      </c>
      <c r="Z15" s="481">
        <f t="shared" si="2"/>
        <v>0</v>
      </c>
      <c r="AA15" s="481">
        <f t="shared" si="2"/>
        <v>0</v>
      </c>
      <c r="AB15" s="481">
        <f t="shared" si="2"/>
        <v>0</v>
      </c>
      <c r="AC15" s="481">
        <f t="shared" si="2"/>
        <v>0</v>
      </c>
      <c r="AD15" s="143" t="str">
        <f t="shared" si="0"/>
        <v>Đúng</v>
      </c>
    </row>
    <row r="16" spans="1:30" ht="27" customHeight="1">
      <c r="A16" s="161">
        <v>2</v>
      </c>
      <c r="B16" s="161" t="s">
        <v>310</v>
      </c>
      <c r="C16" s="494" t="s">
        <v>278</v>
      </c>
      <c r="D16" s="494" t="s">
        <v>293</v>
      </c>
      <c r="E16" s="762">
        <f t="shared" si="2"/>
        <v>0</v>
      </c>
      <c r="F16" s="762">
        <f t="shared" si="2"/>
        <v>0</v>
      </c>
      <c r="G16" s="762">
        <f t="shared" si="2"/>
        <v>0</v>
      </c>
      <c r="H16" s="762">
        <f t="shared" si="2"/>
        <v>0</v>
      </c>
      <c r="I16" s="481">
        <f t="shared" si="2"/>
        <v>0</v>
      </c>
      <c r="J16" s="481">
        <f t="shared" si="2"/>
        <v>0</v>
      </c>
      <c r="K16" s="481">
        <f t="shared" si="2"/>
        <v>0</v>
      </c>
      <c r="L16" s="481">
        <f t="shared" si="2"/>
        <v>0</v>
      </c>
      <c r="M16" s="481">
        <f t="shared" si="2"/>
        <v>0</v>
      </c>
      <c r="N16" s="481">
        <f t="shared" si="2"/>
        <v>0</v>
      </c>
      <c r="O16" s="481">
        <f t="shared" si="2"/>
        <v>0</v>
      </c>
      <c r="P16" s="481">
        <f t="shared" si="2"/>
        <v>0</v>
      </c>
      <c r="Q16" s="481">
        <f t="shared" si="2"/>
        <v>0</v>
      </c>
      <c r="R16" s="481">
        <f t="shared" si="2"/>
        <v>0</v>
      </c>
      <c r="S16" s="481">
        <f t="shared" si="2"/>
        <v>0</v>
      </c>
      <c r="T16" s="481">
        <f t="shared" si="2"/>
        <v>0</v>
      </c>
      <c r="U16" s="481">
        <f t="shared" si="2"/>
        <v>0</v>
      </c>
      <c r="V16" s="481">
        <f t="shared" si="2"/>
        <v>0</v>
      </c>
      <c r="W16" s="481">
        <f t="shared" si="2"/>
        <v>0</v>
      </c>
      <c r="X16" s="481">
        <f t="shared" si="2"/>
        <v>0</v>
      </c>
      <c r="Y16" s="481">
        <f t="shared" si="2"/>
        <v>0</v>
      </c>
      <c r="Z16" s="481">
        <f t="shared" si="2"/>
        <v>0</v>
      </c>
      <c r="AA16" s="481">
        <f t="shared" si="2"/>
        <v>0</v>
      </c>
      <c r="AB16" s="481">
        <f t="shared" si="2"/>
        <v>0</v>
      </c>
      <c r="AC16" s="481">
        <f t="shared" si="2"/>
        <v>0</v>
      </c>
      <c r="AD16" s="143" t="str">
        <f t="shared" si="0"/>
        <v>Đúng</v>
      </c>
    </row>
    <row r="17" spans="1:30" ht="24" customHeight="1">
      <c r="A17" s="537"/>
      <c r="B17" s="538" t="s">
        <v>373</v>
      </c>
      <c r="C17" s="533"/>
      <c r="D17" s="531"/>
      <c r="E17" s="532"/>
      <c r="F17" s="1229"/>
      <c r="G17" s="1229"/>
      <c r="H17" s="1229"/>
      <c r="I17" s="142"/>
      <c r="J17" s="142"/>
      <c r="K17" s="142"/>
      <c r="L17" s="142"/>
      <c r="M17" s="142"/>
      <c r="N17" s="142"/>
      <c r="O17" s="142"/>
      <c r="P17" s="142"/>
      <c r="Q17" s="142"/>
      <c r="R17" s="142"/>
      <c r="S17" s="142"/>
      <c r="T17" s="142"/>
      <c r="U17" s="142"/>
      <c r="V17" s="142"/>
      <c r="W17" s="142"/>
      <c r="X17" s="142"/>
      <c r="Y17" s="142"/>
      <c r="Z17" s="142"/>
      <c r="AA17" s="142"/>
      <c r="AB17" s="142"/>
      <c r="AC17" s="142"/>
      <c r="AD17" s="142"/>
    </row>
    <row r="18" spans="1:30">
      <c r="B18" s="142"/>
      <c r="C18" s="142"/>
      <c r="D18" s="142"/>
      <c r="E18" s="150"/>
      <c r="F18" s="150"/>
      <c r="G18" s="150"/>
      <c r="H18" s="150"/>
      <c r="I18" s="150"/>
      <c r="J18" s="150"/>
      <c r="K18" s="150"/>
      <c r="L18" s="142"/>
      <c r="M18" s="142"/>
      <c r="N18" s="142"/>
      <c r="O18" s="142"/>
      <c r="P18" s="142"/>
      <c r="Q18" s="142"/>
      <c r="R18" s="142"/>
      <c r="S18" s="142"/>
      <c r="T18" s="142"/>
      <c r="U18" s="142"/>
      <c r="V18" s="142"/>
      <c r="W18" s="142"/>
      <c r="X18" s="142"/>
      <c r="Y18" s="142"/>
      <c r="Z18" s="142"/>
      <c r="AA18" s="142"/>
      <c r="AB18" s="142"/>
      <c r="AC18" s="142"/>
      <c r="AD18" s="142"/>
    </row>
    <row r="19" spans="1:30">
      <c r="D19" s="147"/>
      <c r="E19" s="150"/>
      <c r="F19" s="150"/>
      <c r="G19" s="150"/>
      <c r="H19" s="150"/>
      <c r="I19" s="150"/>
      <c r="J19" s="150"/>
      <c r="K19" s="150"/>
      <c r="L19" s="147"/>
      <c r="M19" s="147"/>
      <c r="N19" s="147"/>
      <c r="O19" s="147"/>
      <c r="P19" s="147"/>
      <c r="Q19" s="147"/>
      <c r="R19" s="147"/>
      <c r="S19" s="147"/>
      <c r="T19" s="147"/>
      <c r="U19" s="147"/>
      <c r="V19" s="147"/>
      <c r="W19" s="147"/>
      <c r="X19" s="147"/>
      <c r="Y19" s="147"/>
      <c r="Z19" s="147"/>
      <c r="AA19" s="147"/>
    </row>
    <row r="20" spans="1:30">
      <c r="A20" s="148"/>
      <c r="B20" s="148"/>
      <c r="C20" s="149"/>
      <c r="D20" s="150"/>
      <c r="E20" s="151"/>
      <c r="F20" s="150"/>
      <c r="G20" s="150"/>
      <c r="H20" s="150"/>
      <c r="I20" s="150"/>
      <c r="J20" s="150"/>
      <c r="K20" s="150"/>
      <c r="L20" s="150"/>
      <c r="M20" s="150"/>
      <c r="N20" s="150"/>
      <c r="O20" s="150"/>
      <c r="P20" s="150"/>
      <c r="Q20" s="150"/>
      <c r="R20" s="150"/>
      <c r="S20" s="150"/>
      <c r="T20" s="150"/>
      <c r="U20" s="150"/>
      <c r="V20" s="150"/>
      <c r="W20" s="150"/>
      <c r="X20" s="150"/>
      <c r="Y20" s="150"/>
      <c r="Z20" s="150"/>
      <c r="AA20" s="150"/>
      <c r="AB20" s="149"/>
      <c r="AC20" s="149"/>
      <c r="AD20" s="152"/>
    </row>
    <row r="21" spans="1:30">
      <c r="C21" s="152"/>
      <c r="D21" s="153"/>
      <c r="E21" s="154"/>
      <c r="F21" s="153"/>
      <c r="G21" s="153"/>
      <c r="H21" s="153"/>
      <c r="I21" s="153"/>
      <c r="J21" s="153"/>
      <c r="K21" s="153"/>
      <c r="L21" s="153"/>
      <c r="M21" s="153"/>
      <c r="N21" s="153"/>
      <c r="O21" s="153"/>
      <c r="P21" s="153"/>
      <c r="Q21" s="153"/>
      <c r="R21" s="153"/>
      <c r="S21" s="153"/>
      <c r="T21" s="153"/>
      <c r="U21" s="153"/>
      <c r="V21" s="153"/>
      <c r="W21" s="153"/>
      <c r="X21" s="153"/>
      <c r="Y21" s="153"/>
      <c r="Z21" s="153"/>
      <c r="AA21" s="153"/>
      <c r="AB21" s="152"/>
      <c r="AC21" s="152"/>
      <c r="AD21" s="152"/>
    </row>
    <row r="22" spans="1:30">
      <c r="C22" s="152"/>
      <c r="D22" s="153"/>
      <c r="E22" s="154"/>
      <c r="F22" s="153"/>
      <c r="G22" s="153"/>
      <c r="H22" s="153"/>
      <c r="I22" s="153"/>
      <c r="J22" s="153"/>
      <c r="K22" s="153"/>
      <c r="L22" s="153"/>
      <c r="M22" s="153"/>
      <c r="N22" s="153"/>
      <c r="O22" s="153"/>
      <c r="P22" s="153"/>
      <c r="Q22" s="153"/>
      <c r="R22" s="153"/>
      <c r="S22" s="153"/>
      <c r="T22" s="153"/>
      <c r="U22" s="153"/>
      <c r="V22" s="153"/>
      <c r="W22" s="153"/>
      <c r="X22" s="153"/>
      <c r="Y22" s="153"/>
      <c r="Z22" s="153"/>
      <c r="AA22" s="153"/>
      <c r="AB22" s="152"/>
      <c r="AC22" s="152"/>
      <c r="AD22" s="152"/>
    </row>
    <row r="23" spans="1:30">
      <c r="C23" s="152"/>
      <c r="D23" s="152"/>
      <c r="E23" s="155"/>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row>
    <row r="24" spans="1:30">
      <c r="C24" s="152"/>
      <c r="D24" s="152"/>
      <c r="E24" s="155"/>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row>
    <row r="25" spans="1:30">
      <c r="C25" s="152"/>
      <c r="D25" s="152"/>
      <c r="E25" s="155"/>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row>
  </sheetData>
  <sheetProtection sheet="1" formatCells="0" formatColumns="0" formatRows="0"/>
  <mergeCells count="44">
    <mergeCell ref="A7:A8"/>
    <mergeCell ref="B7:B8"/>
    <mergeCell ref="F3:I3"/>
    <mergeCell ref="A13:A14"/>
    <mergeCell ref="B13:B14"/>
    <mergeCell ref="A9:A10"/>
    <mergeCell ref="B9:B10"/>
    <mergeCell ref="A11:A12"/>
    <mergeCell ref="B11:B12"/>
    <mergeCell ref="G4:G5"/>
    <mergeCell ref="H4:H5"/>
    <mergeCell ref="I4:I5"/>
    <mergeCell ref="B6:D6"/>
    <mergeCell ref="B3:D5"/>
    <mergeCell ref="A3:A5"/>
    <mergeCell ref="E3:E5"/>
    <mergeCell ref="Y1:AC1"/>
    <mergeCell ref="A1:X1"/>
    <mergeCell ref="AA4:AA5"/>
    <mergeCell ref="AB4:AB5"/>
    <mergeCell ref="AC4:AC5"/>
    <mergeCell ref="V4:V5"/>
    <mergeCell ref="W4:W5"/>
    <mergeCell ref="X4:X5"/>
    <mergeCell ref="Y4:Y5"/>
    <mergeCell ref="Y2:AC2"/>
    <mergeCell ref="Y3:AC3"/>
    <mergeCell ref="O4:O5"/>
    <mergeCell ref="F4:F5"/>
    <mergeCell ref="Z4:Z5"/>
    <mergeCell ref="U4:U5"/>
    <mergeCell ref="P4:P5"/>
    <mergeCell ref="F17:H17"/>
    <mergeCell ref="M3:X3"/>
    <mergeCell ref="J4:J5"/>
    <mergeCell ref="K4:K5"/>
    <mergeCell ref="L4:L5"/>
    <mergeCell ref="M4:M5"/>
    <mergeCell ref="N4:N5"/>
    <mergeCell ref="J3:L3"/>
    <mergeCell ref="Q4:Q5"/>
    <mergeCell ref="R4:R5"/>
    <mergeCell ref="S4:S5"/>
    <mergeCell ref="T4:T5"/>
  </mergeCells>
  <conditionalFormatting sqref="AD1:AD1048576">
    <cfRule type="cellIs" dxfId="3" priority="1" operator="equal">
      <formula>"Đúng"</formula>
    </cfRule>
  </conditionalFormatting>
  <pageMargins left="0.19685039370078741" right="0.19685039370078741" top="0.47" bottom="0.39370078740157483" header="0.31496062992125984" footer="0.31496062992125984"/>
  <pageSetup paperSize="9" scale="83" orientation="landscape" r:id="rId1"/>
</worksheet>
</file>

<file path=xl/worksheets/sheet27.xml><?xml version="1.0" encoding="utf-8"?>
<worksheet xmlns="http://schemas.openxmlformats.org/spreadsheetml/2006/main" xmlns:r="http://schemas.openxmlformats.org/officeDocument/2006/relationships">
  <sheetPr codeName="Sheet29">
    <tabColor rgb="FFFFFF00"/>
    <pageSetUpPr fitToPage="1"/>
  </sheetPr>
  <dimension ref="A1:AN39"/>
  <sheetViews>
    <sheetView showGridLines="0" zoomScale="55" zoomScaleNormal="55" workbookViewId="0">
      <selection activeCell="N22" sqref="N22"/>
    </sheetView>
  </sheetViews>
  <sheetFormatPr defaultColWidth="9.140625" defaultRowHeight="12"/>
  <cols>
    <col min="1" max="1" width="3.140625" style="97" customWidth="1"/>
    <col min="2" max="2" width="15.28515625" style="97" customWidth="1"/>
    <col min="3" max="3" width="6" style="97" customWidth="1"/>
    <col min="4" max="5" width="4.7109375" style="97" customWidth="1"/>
    <col min="6" max="6" width="5.140625" style="97" customWidth="1"/>
    <col min="7" max="7" width="3.5703125" style="97" customWidth="1"/>
    <col min="8" max="8" width="3.7109375" style="97" customWidth="1"/>
    <col min="9" max="9" width="4" style="97" customWidth="1"/>
    <col min="10" max="12" width="3.7109375" style="97" customWidth="1"/>
    <col min="13" max="17" width="4.28515625" style="97" customWidth="1"/>
    <col min="18" max="18" width="3.5703125" style="97" customWidth="1"/>
    <col min="19" max="19" width="3.28515625" style="97" customWidth="1"/>
    <col min="20" max="20" width="3" style="97" customWidth="1"/>
    <col min="21" max="21" width="4.28515625" style="97" customWidth="1"/>
    <col min="22" max="23" width="3.7109375" style="97" customWidth="1"/>
    <col min="24" max="24" width="3.5703125" style="97" customWidth="1"/>
    <col min="25" max="26" width="3.7109375" style="97" customWidth="1"/>
    <col min="27" max="27" width="3.28515625" style="97" customWidth="1"/>
    <col min="28" max="28" width="3.7109375" style="97" customWidth="1"/>
    <col min="29" max="29" width="3.85546875" style="97" customWidth="1"/>
    <col min="30" max="30" width="3.7109375" style="97" customWidth="1"/>
    <col min="31" max="31" width="3" style="97" customWidth="1"/>
    <col min="32" max="32" width="4.42578125" style="97" customWidth="1"/>
    <col min="33" max="33" width="4.140625" style="97" customWidth="1"/>
    <col min="34" max="34" width="4" style="97" customWidth="1"/>
    <col min="35" max="35" width="3.5703125" style="97" customWidth="1"/>
    <col min="36" max="36" width="3.7109375" style="97" customWidth="1"/>
    <col min="37" max="37" width="5.140625" style="97" customWidth="1"/>
    <col min="38" max="38" width="4" style="97" customWidth="1"/>
    <col min="39" max="39" width="7.7109375" style="97" customWidth="1"/>
    <col min="40" max="40" width="6" style="97" customWidth="1"/>
    <col min="41" max="16384" width="9.140625" style="97"/>
  </cols>
  <sheetData>
    <row r="1" spans="1:40" ht="22.5" customHeight="1">
      <c r="A1" s="1233" t="s">
        <v>482</v>
      </c>
      <c r="B1" s="1233"/>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4"/>
      <c r="AI1" s="1259" t="s">
        <v>326</v>
      </c>
      <c r="AJ1" s="1260"/>
      <c r="AK1" s="1260"/>
      <c r="AL1" s="1261"/>
    </row>
    <row r="2" spans="1:40" ht="18.75" customHeight="1">
      <c r="A2" s="173"/>
      <c r="B2" s="173"/>
      <c r="C2" s="173"/>
      <c r="D2" s="173"/>
      <c r="E2" s="173"/>
      <c r="F2" s="173"/>
      <c r="G2" s="173"/>
      <c r="H2" s="173"/>
      <c r="I2" s="173"/>
      <c r="J2" s="173"/>
      <c r="K2" s="173"/>
      <c r="L2" s="173"/>
      <c r="M2" s="173"/>
      <c r="N2" s="173"/>
      <c r="O2" s="173"/>
      <c r="P2" s="173"/>
      <c r="Q2" s="173"/>
      <c r="R2" s="174"/>
      <c r="S2" s="174"/>
      <c r="T2" s="174"/>
      <c r="U2" s="174"/>
      <c r="V2" s="174"/>
      <c r="W2" s="174"/>
      <c r="X2" s="174"/>
      <c r="Y2" s="1271"/>
      <c r="Z2" s="1271"/>
      <c r="AA2" s="1271"/>
      <c r="AB2" s="1271"/>
      <c r="AC2" s="1271"/>
      <c r="AD2" s="173"/>
      <c r="AE2" s="173"/>
      <c r="AF2" s="173"/>
      <c r="AG2" s="173"/>
      <c r="AH2" s="173"/>
      <c r="AI2" s="1258" t="s">
        <v>375</v>
      </c>
      <c r="AJ2" s="1258"/>
      <c r="AK2" s="1258"/>
      <c r="AL2" s="1258"/>
    </row>
    <row r="3" spans="1:40" ht="16.5" customHeight="1">
      <c r="A3" s="1264" t="s">
        <v>295</v>
      </c>
      <c r="B3" s="1264" t="s">
        <v>258</v>
      </c>
      <c r="C3" s="1264" t="s">
        <v>259</v>
      </c>
      <c r="D3" s="1264" t="s">
        <v>328</v>
      </c>
      <c r="E3" s="1265"/>
      <c r="F3" s="1272" t="s">
        <v>309</v>
      </c>
      <c r="G3" s="1264" t="s">
        <v>354</v>
      </c>
      <c r="H3" s="1265"/>
      <c r="I3" s="1265"/>
      <c r="J3" s="1265"/>
      <c r="K3" s="1265"/>
      <c r="L3" s="1265"/>
      <c r="M3" s="1264" t="s">
        <v>495</v>
      </c>
      <c r="N3" s="1265"/>
      <c r="O3" s="1265"/>
      <c r="P3" s="1265"/>
      <c r="Q3" s="1265"/>
      <c r="R3" s="1275" t="s">
        <v>329</v>
      </c>
      <c r="S3" s="1275"/>
      <c r="T3" s="1275"/>
      <c r="U3" s="1275"/>
      <c r="V3" s="1275"/>
      <c r="W3" s="1275"/>
      <c r="X3" s="1275"/>
      <c r="Y3" s="1275"/>
      <c r="Z3" s="1275"/>
      <c r="AA3" s="1275"/>
      <c r="AB3" s="1275"/>
      <c r="AC3" s="1275"/>
      <c r="AD3" s="1270" t="s">
        <v>516</v>
      </c>
      <c r="AE3" s="1270"/>
      <c r="AF3" s="1270"/>
      <c r="AG3" s="1270"/>
      <c r="AH3" s="1270"/>
      <c r="AI3" s="1270"/>
      <c r="AJ3" s="1270"/>
      <c r="AK3" s="1270"/>
      <c r="AL3" s="1270"/>
    </row>
    <row r="4" spans="1:40" s="98" customFormat="1" ht="21" customHeight="1">
      <c r="A4" s="1264"/>
      <c r="B4" s="1264"/>
      <c r="C4" s="1264"/>
      <c r="D4" s="1265"/>
      <c r="E4" s="1265"/>
      <c r="F4" s="1273"/>
      <c r="G4" s="1265"/>
      <c r="H4" s="1265"/>
      <c r="I4" s="1265"/>
      <c r="J4" s="1265"/>
      <c r="K4" s="1265"/>
      <c r="L4" s="1265"/>
      <c r="M4" s="1265"/>
      <c r="N4" s="1265"/>
      <c r="O4" s="1265"/>
      <c r="P4" s="1265"/>
      <c r="Q4" s="1265"/>
      <c r="R4" s="1276" t="s">
        <v>356</v>
      </c>
      <c r="S4" s="1276"/>
      <c r="T4" s="1276"/>
      <c r="U4" s="1276"/>
      <c r="V4" s="1276"/>
      <c r="W4" s="1276"/>
      <c r="X4" s="1276"/>
      <c r="Y4" s="1276"/>
      <c r="Z4" s="1276"/>
      <c r="AA4" s="1276"/>
      <c r="AB4" s="1267" t="s">
        <v>355</v>
      </c>
      <c r="AC4" s="1267"/>
      <c r="AD4" s="1270"/>
      <c r="AE4" s="1270"/>
      <c r="AF4" s="1270"/>
      <c r="AG4" s="1270"/>
      <c r="AH4" s="1270"/>
      <c r="AI4" s="1270"/>
      <c r="AJ4" s="1270"/>
      <c r="AK4" s="1270"/>
      <c r="AL4" s="1270"/>
    </row>
    <row r="5" spans="1:40" s="98" customFormat="1" ht="24.75" customHeight="1">
      <c r="A5" s="1264"/>
      <c r="B5" s="1264"/>
      <c r="C5" s="1264"/>
      <c r="D5" s="1262" t="s">
        <v>330</v>
      </c>
      <c r="E5" s="1262" t="s">
        <v>331</v>
      </c>
      <c r="F5" s="1273"/>
      <c r="G5" s="1262" t="s">
        <v>488</v>
      </c>
      <c r="H5" s="1262" t="s">
        <v>489</v>
      </c>
      <c r="I5" s="1262" t="s">
        <v>490</v>
      </c>
      <c r="J5" s="1262" t="s">
        <v>332</v>
      </c>
      <c r="K5" s="1262" t="s">
        <v>491</v>
      </c>
      <c r="L5" s="1262" t="s">
        <v>492</v>
      </c>
      <c r="M5" s="1266" t="s">
        <v>268</v>
      </c>
      <c r="N5" s="1266" t="s">
        <v>408</v>
      </c>
      <c r="O5" s="1266" t="s">
        <v>269</v>
      </c>
      <c r="P5" s="1266" t="s">
        <v>270</v>
      </c>
      <c r="Q5" s="1266" t="s">
        <v>523</v>
      </c>
      <c r="R5" s="1267" t="s">
        <v>336</v>
      </c>
      <c r="S5" s="1267"/>
      <c r="T5" s="1267"/>
      <c r="U5" s="1267" t="s">
        <v>517</v>
      </c>
      <c r="V5" s="1267"/>
      <c r="W5" s="1267"/>
      <c r="X5" s="1267"/>
      <c r="Y5" s="1267"/>
      <c r="Z5" s="1267"/>
      <c r="AA5" s="1267"/>
      <c r="AB5" s="1267"/>
      <c r="AC5" s="1267"/>
      <c r="AD5" s="1268" t="s">
        <v>333</v>
      </c>
      <c r="AE5" s="1268"/>
      <c r="AF5" s="1268"/>
      <c r="AG5" s="1268"/>
      <c r="AH5" s="1268"/>
      <c r="AI5" s="1268" t="s">
        <v>334</v>
      </c>
      <c r="AJ5" s="1268"/>
      <c r="AK5" s="1268" t="s">
        <v>335</v>
      </c>
      <c r="AL5" s="1268"/>
    </row>
    <row r="6" spans="1:40" s="98" customFormat="1" ht="20.25" customHeight="1">
      <c r="A6" s="1264"/>
      <c r="B6" s="1264"/>
      <c r="C6" s="1264"/>
      <c r="D6" s="1262"/>
      <c r="E6" s="1262"/>
      <c r="F6" s="1273"/>
      <c r="G6" s="1262"/>
      <c r="H6" s="1262"/>
      <c r="I6" s="1262"/>
      <c r="J6" s="1262"/>
      <c r="K6" s="1262"/>
      <c r="L6" s="1262"/>
      <c r="M6" s="1266"/>
      <c r="N6" s="1266"/>
      <c r="O6" s="1266"/>
      <c r="P6" s="1266"/>
      <c r="Q6" s="1266"/>
      <c r="R6" s="1262" t="s">
        <v>339</v>
      </c>
      <c r="S6" s="1262" t="s">
        <v>340</v>
      </c>
      <c r="T6" s="1263" t="s">
        <v>341</v>
      </c>
      <c r="U6" s="1263" t="s">
        <v>342</v>
      </c>
      <c r="V6" s="1263" t="s">
        <v>343</v>
      </c>
      <c r="W6" s="1263" t="s">
        <v>344</v>
      </c>
      <c r="X6" s="1263" t="s">
        <v>345</v>
      </c>
      <c r="Y6" s="1263" t="s">
        <v>534</v>
      </c>
      <c r="Z6" s="1263" t="s">
        <v>535</v>
      </c>
      <c r="AA6" s="1263" t="s">
        <v>15</v>
      </c>
      <c r="AB6" s="1262" t="s">
        <v>272</v>
      </c>
      <c r="AC6" s="1263" t="s">
        <v>273</v>
      </c>
      <c r="AD6" s="1269" t="s">
        <v>337</v>
      </c>
      <c r="AE6" s="1269"/>
      <c r="AF6" s="1269" t="s">
        <v>338</v>
      </c>
      <c r="AG6" s="1269"/>
      <c r="AH6" s="1269"/>
      <c r="AI6" s="1268"/>
      <c r="AJ6" s="1268"/>
      <c r="AK6" s="1268"/>
      <c r="AL6" s="1268"/>
    </row>
    <row r="7" spans="1:40" ht="71.25" customHeight="1">
      <c r="A7" s="1264"/>
      <c r="B7" s="1264"/>
      <c r="C7" s="1264"/>
      <c r="D7" s="1262"/>
      <c r="E7" s="1262"/>
      <c r="F7" s="1274"/>
      <c r="G7" s="1262"/>
      <c r="H7" s="1262"/>
      <c r="I7" s="1262"/>
      <c r="J7" s="1262"/>
      <c r="K7" s="1262"/>
      <c r="L7" s="1262"/>
      <c r="M7" s="1266"/>
      <c r="N7" s="1266"/>
      <c r="O7" s="1266"/>
      <c r="P7" s="1266"/>
      <c r="Q7" s="1266"/>
      <c r="R7" s="1262"/>
      <c r="S7" s="1262"/>
      <c r="T7" s="1263"/>
      <c r="U7" s="1263"/>
      <c r="V7" s="1263"/>
      <c r="W7" s="1263"/>
      <c r="X7" s="1263"/>
      <c r="Y7" s="1263"/>
      <c r="Z7" s="1263"/>
      <c r="AA7" s="1263"/>
      <c r="AB7" s="1262"/>
      <c r="AC7" s="1263"/>
      <c r="AD7" s="175" t="s">
        <v>346</v>
      </c>
      <c r="AE7" s="175" t="s">
        <v>347</v>
      </c>
      <c r="AF7" s="175" t="s">
        <v>348</v>
      </c>
      <c r="AG7" s="175" t="s">
        <v>349</v>
      </c>
      <c r="AH7" s="175" t="s">
        <v>350</v>
      </c>
      <c r="AI7" s="175" t="s">
        <v>351</v>
      </c>
      <c r="AJ7" s="175" t="s">
        <v>352</v>
      </c>
      <c r="AK7" s="175" t="s">
        <v>424</v>
      </c>
      <c r="AL7" s="175" t="s">
        <v>353</v>
      </c>
    </row>
    <row r="8" spans="1:40">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row>
    <row r="9" spans="1:40" ht="14.25" customHeight="1">
      <c r="A9" s="176" t="s">
        <v>22</v>
      </c>
      <c r="B9" s="177" t="s">
        <v>144</v>
      </c>
      <c r="C9" s="763">
        <f>SUM(M9:Q9)</f>
        <v>0</v>
      </c>
      <c r="D9" s="763">
        <f>SUM(D10:D14)</f>
        <v>0</v>
      </c>
      <c r="E9" s="763">
        <f t="shared" ref="E9:AL9" si="0">SUM(E10:E14)</f>
        <v>0</v>
      </c>
      <c r="F9" s="763">
        <f t="shared" si="0"/>
        <v>0</v>
      </c>
      <c r="G9" s="763">
        <f t="shared" si="0"/>
        <v>0</v>
      </c>
      <c r="H9" s="763">
        <f t="shared" si="0"/>
        <v>0</v>
      </c>
      <c r="I9" s="763">
        <f t="shared" si="0"/>
        <v>0</v>
      </c>
      <c r="J9" s="763">
        <f t="shared" si="0"/>
        <v>0</v>
      </c>
      <c r="K9" s="763">
        <f t="shared" si="0"/>
        <v>0</v>
      </c>
      <c r="L9" s="763">
        <f t="shared" si="0"/>
        <v>0</v>
      </c>
      <c r="M9" s="763">
        <f t="shared" si="0"/>
        <v>0</v>
      </c>
      <c r="N9" s="763">
        <f t="shared" si="0"/>
        <v>0</v>
      </c>
      <c r="O9" s="763">
        <f t="shared" si="0"/>
        <v>0</v>
      </c>
      <c r="P9" s="763">
        <f t="shared" ref="P9" si="1">SUM(P10:P14)</f>
        <v>0</v>
      </c>
      <c r="Q9" s="763">
        <f t="shared" si="0"/>
        <v>0</v>
      </c>
      <c r="R9" s="763">
        <f t="shared" si="0"/>
        <v>0</v>
      </c>
      <c r="S9" s="763">
        <f t="shared" si="0"/>
        <v>0</v>
      </c>
      <c r="T9" s="763">
        <f t="shared" si="0"/>
        <v>0</v>
      </c>
      <c r="U9" s="763">
        <f t="shared" si="0"/>
        <v>0</v>
      </c>
      <c r="V9" s="763">
        <f t="shared" si="0"/>
        <v>0</v>
      </c>
      <c r="W9" s="763">
        <f t="shared" si="0"/>
        <v>0</v>
      </c>
      <c r="X9" s="763">
        <f t="shared" si="0"/>
        <v>0</v>
      </c>
      <c r="Y9" s="763">
        <f t="shared" si="0"/>
        <v>0</v>
      </c>
      <c r="Z9" s="763">
        <f t="shared" si="0"/>
        <v>0</v>
      </c>
      <c r="AA9" s="763">
        <f t="shared" si="0"/>
        <v>0</v>
      </c>
      <c r="AB9" s="763">
        <f t="shared" si="0"/>
        <v>0</v>
      </c>
      <c r="AC9" s="763">
        <f t="shared" si="0"/>
        <v>0</v>
      </c>
      <c r="AD9" s="763">
        <f t="shared" si="0"/>
        <v>0</v>
      </c>
      <c r="AE9" s="763">
        <f t="shared" si="0"/>
        <v>0</v>
      </c>
      <c r="AF9" s="763">
        <f t="shared" si="0"/>
        <v>0</v>
      </c>
      <c r="AG9" s="763">
        <f t="shared" si="0"/>
        <v>0</v>
      </c>
      <c r="AH9" s="763">
        <f t="shared" si="0"/>
        <v>0</v>
      </c>
      <c r="AI9" s="763">
        <f t="shared" si="0"/>
        <v>0</v>
      </c>
      <c r="AJ9" s="763">
        <f t="shared" si="0"/>
        <v>0</v>
      </c>
      <c r="AK9" s="763">
        <f t="shared" si="0"/>
        <v>0</v>
      </c>
      <c r="AL9" s="763">
        <f t="shared" si="0"/>
        <v>0</v>
      </c>
      <c r="AM9" s="464" t="str">
        <f>IF(AND(SUM(D9:E9)=C9,SUM(M9:Q9)=C9,SUM(U9:AA9)=C9),"Đúng","Sai")</f>
        <v>Đúng</v>
      </c>
      <c r="AN9" s="464" t="str">
        <f>IF(AND(AD9&lt;=C9,AE9&lt;=C9,AF9&lt;=C9,AG9&lt;=C9,AH9&lt;=C9,AI9&lt;=C9,AJ9&lt;=C9,AK9&lt;=C9,AL9&lt;=C9),"Đúng","Sai")</f>
        <v>Đúng</v>
      </c>
    </row>
    <row r="10" spans="1:40" ht="14.25" customHeight="1">
      <c r="A10" s="178"/>
      <c r="B10" s="179" t="s">
        <v>262</v>
      </c>
      <c r="C10" s="764">
        <f>SUM(G10:L10)</f>
        <v>0</v>
      </c>
      <c r="D10" s="765"/>
      <c r="E10" s="765"/>
      <c r="F10" s="765"/>
      <c r="G10" s="765"/>
      <c r="H10" s="765"/>
      <c r="I10" s="765"/>
      <c r="J10" s="765"/>
      <c r="K10" s="765"/>
      <c r="L10" s="765"/>
      <c r="M10" s="765"/>
      <c r="N10" s="765"/>
      <c r="O10" s="765"/>
      <c r="P10" s="765"/>
      <c r="Q10" s="765"/>
      <c r="R10" s="766"/>
      <c r="S10" s="766"/>
      <c r="T10" s="766"/>
      <c r="U10" s="766"/>
      <c r="V10" s="766"/>
      <c r="W10" s="766"/>
      <c r="X10" s="766"/>
      <c r="Y10" s="766"/>
      <c r="Z10" s="766"/>
      <c r="AA10" s="766"/>
      <c r="AB10" s="766"/>
      <c r="AC10" s="766"/>
      <c r="AD10" s="765"/>
      <c r="AE10" s="765"/>
      <c r="AF10" s="765"/>
      <c r="AG10" s="765"/>
      <c r="AH10" s="765"/>
      <c r="AI10" s="765"/>
      <c r="AJ10" s="765"/>
      <c r="AK10" s="765"/>
      <c r="AL10" s="765"/>
      <c r="AM10" s="464" t="str">
        <f t="shared" ref="AM10:AM36" si="2">IF(AND(SUM(D10:E10)=C10,SUM(M10:Q10)=C10,SUM(U10:AA10)=C10),"Đúng","Sai")</f>
        <v>Đúng</v>
      </c>
      <c r="AN10" s="464" t="str">
        <f t="shared" ref="AN10:AN36" si="3">IF(AND(AD10&lt;=C10,AE10&lt;=C10,AF10&lt;=C10,AG10&lt;=C10,AH10&lt;=C10,AI10&lt;=C10,AJ10&lt;=C10,AK10&lt;=C10,AL10&lt;=C10),"Đúng","Sai")</f>
        <v>Đúng</v>
      </c>
    </row>
    <row r="11" spans="1:40" ht="14.25" customHeight="1">
      <c r="A11" s="178"/>
      <c r="B11" s="179" t="s">
        <v>263</v>
      </c>
      <c r="C11" s="764">
        <f>SUM(G11:L11)</f>
        <v>0</v>
      </c>
      <c r="D11" s="765"/>
      <c r="E11" s="765"/>
      <c r="F11" s="765"/>
      <c r="G11" s="765"/>
      <c r="H11" s="765"/>
      <c r="I11" s="765"/>
      <c r="J11" s="765"/>
      <c r="K11" s="765"/>
      <c r="L11" s="765"/>
      <c r="M11" s="765"/>
      <c r="N11" s="765"/>
      <c r="O11" s="765"/>
      <c r="P11" s="765"/>
      <c r="Q11" s="765"/>
      <c r="R11" s="766"/>
      <c r="S11" s="766"/>
      <c r="T11" s="766"/>
      <c r="U11" s="766"/>
      <c r="V11" s="766"/>
      <c r="W11" s="766"/>
      <c r="X11" s="766"/>
      <c r="Y11" s="766"/>
      <c r="Z11" s="766"/>
      <c r="AA11" s="766"/>
      <c r="AB11" s="766"/>
      <c r="AC11" s="766"/>
      <c r="AD11" s="765"/>
      <c r="AE11" s="765"/>
      <c r="AF11" s="765"/>
      <c r="AG11" s="765"/>
      <c r="AH11" s="765"/>
      <c r="AI11" s="765"/>
      <c r="AJ11" s="765"/>
      <c r="AK11" s="765"/>
      <c r="AL11" s="765"/>
      <c r="AM11" s="464" t="str">
        <f t="shared" si="2"/>
        <v>Đúng</v>
      </c>
      <c r="AN11" s="464" t="str">
        <f t="shared" si="3"/>
        <v>Đúng</v>
      </c>
    </row>
    <row r="12" spans="1:40" ht="14.25" customHeight="1">
      <c r="A12" s="178"/>
      <c r="B12" s="179" t="s">
        <v>485</v>
      </c>
      <c r="C12" s="764">
        <f t="shared" ref="C12:C35" si="4">SUM(G12:L12)</f>
        <v>0</v>
      </c>
      <c r="D12" s="765"/>
      <c r="E12" s="765"/>
      <c r="F12" s="765"/>
      <c r="G12" s="765"/>
      <c r="H12" s="765"/>
      <c r="I12" s="765"/>
      <c r="J12" s="765"/>
      <c r="K12" s="765"/>
      <c r="L12" s="765"/>
      <c r="M12" s="765"/>
      <c r="N12" s="765"/>
      <c r="O12" s="765"/>
      <c r="P12" s="765"/>
      <c r="Q12" s="765"/>
      <c r="R12" s="766"/>
      <c r="S12" s="766"/>
      <c r="T12" s="766"/>
      <c r="U12" s="766"/>
      <c r="V12" s="766"/>
      <c r="W12" s="766"/>
      <c r="X12" s="766"/>
      <c r="Y12" s="766"/>
      <c r="Z12" s="766"/>
      <c r="AA12" s="766"/>
      <c r="AB12" s="766"/>
      <c r="AC12" s="766"/>
      <c r="AD12" s="765"/>
      <c r="AE12" s="765"/>
      <c r="AF12" s="765"/>
      <c r="AG12" s="765"/>
      <c r="AH12" s="765"/>
      <c r="AI12" s="765"/>
      <c r="AJ12" s="765"/>
      <c r="AK12" s="765"/>
      <c r="AL12" s="765"/>
      <c r="AM12" s="464" t="str">
        <f t="shared" si="2"/>
        <v>Đúng</v>
      </c>
      <c r="AN12" s="464" t="str">
        <f t="shared" si="3"/>
        <v>Đúng</v>
      </c>
    </row>
    <row r="13" spans="1:40" ht="14.25" customHeight="1">
      <c r="A13" s="178"/>
      <c r="B13" s="179" t="s">
        <v>487</v>
      </c>
      <c r="C13" s="764">
        <f t="shared" si="4"/>
        <v>0</v>
      </c>
      <c r="D13" s="765"/>
      <c r="E13" s="765"/>
      <c r="F13" s="765"/>
      <c r="G13" s="765"/>
      <c r="H13" s="765"/>
      <c r="I13" s="765"/>
      <c r="J13" s="765"/>
      <c r="K13" s="765"/>
      <c r="L13" s="765"/>
      <c r="M13" s="765"/>
      <c r="N13" s="765"/>
      <c r="O13" s="765"/>
      <c r="P13" s="765"/>
      <c r="Q13" s="765"/>
      <c r="R13" s="766"/>
      <c r="S13" s="766"/>
      <c r="T13" s="766"/>
      <c r="U13" s="766"/>
      <c r="V13" s="766"/>
      <c r="W13" s="766"/>
      <c r="X13" s="766"/>
      <c r="Y13" s="766"/>
      <c r="Z13" s="766"/>
      <c r="AA13" s="766"/>
      <c r="AB13" s="766"/>
      <c r="AC13" s="766"/>
      <c r="AD13" s="765"/>
      <c r="AE13" s="765"/>
      <c r="AF13" s="765"/>
      <c r="AG13" s="765"/>
      <c r="AH13" s="765"/>
      <c r="AI13" s="765"/>
      <c r="AJ13" s="765"/>
      <c r="AK13" s="765"/>
      <c r="AL13" s="765"/>
      <c r="AM13" s="464" t="str">
        <f t="shared" si="2"/>
        <v>Đúng</v>
      </c>
      <c r="AN13" s="464" t="str">
        <f t="shared" si="3"/>
        <v>Đúng</v>
      </c>
    </row>
    <row r="14" spans="1:40" ht="14.25" customHeight="1">
      <c r="A14" s="180"/>
      <c r="B14" s="181" t="s">
        <v>15</v>
      </c>
      <c r="C14" s="764">
        <f t="shared" si="4"/>
        <v>0</v>
      </c>
      <c r="D14" s="767"/>
      <c r="E14" s="767"/>
      <c r="F14" s="767"/>
      <c r="G14" s="767"/>
      <c r="H14" s="767"/>
      <c r="I14" s="767"/>
      <c r="J14" s="767"/>
      <c r="K14" s="767"/>
      <c r="L14" s="767"/>
      <c r="M14" s="767"/>
      <c r="N14" s="767"/>
      <c r="O14" s="767"/>
      <c r="P14" s="767"/>
      <c r="Q14" s="767"/>
      <c r="R14" s="768"/>
      <c r="S14" s="768"/>
      <c r="T14" s="768"/>
      <c r="U14" s="768"/>
      <c r="V14" s="768"/>
      <c r="W14" s="768"/>
      <c r="X14" s="768"/>
      <c r="Y14" s="768"/>
      <c r="Z14" s="768"/>
      <c r="AA14" s="768"/>
      <c r="AB14" s="768"/>
      <c r="AC14" s="768"/>
      <c r="AD14" s="767"/>
      <c r="AE14" s="767"/>
      <c r="AF14" s="767"/>
      <c r="AG14" s="767"/>
      <c r="AH14" s="767"/>
      <c r="AI14" s="767"/>
      <c r="AJ14" s="767"/>
      <c r="AK14" s="767"/>
      <c r="AL14" s="767"/>
      <c r="AM14" s="464" t="str">
        <f t="shared" si="2"/>
        <v>Đúng</v>
      </c>
      <c r="AN14" s="464" t="str">
        <f t="shared" si="3"/>
        <v>Đúng</v>
      </c>
    </row>
    <row r="15" spans="1:40" ht="14.25" customHeight="1">
      <c r="A15" s="182" t="s">
        <v>27</v>
      </c>
      <c r="B15" s="183" t="s">
        <v>275</v>
      </c>
      <c r="C15" s="763">
        <f>SUM(M15:Q15)</f>
        <v>0</v>
      </c>
      <c r="D15" s="763">
        <f>SUM(D16:D21)</f>
        <v>0</v>
      </c>
      <c r="E15" s="763">
        <f t="shared" ref="E15:AL15" si="5">SUM(E16:E21)</f>
        <v>0</v>
      </c>
      <c r="F15" s="763">
        <f t="shared" si="5"/>
        <v>0</v>
      </c>
      <c r="G15" s="763">
        <f t="shared" si="5"/>
        <v>0</v>
      </c>
      <c r="H15" s="763">
        <f t="shared" si="5"/>
        <v>0</v>
      </c>
      <c r="I15" s="763">
        <f t="shared" si="5"/>
        <v>0</v>
      </c>
      <c r="J15" s="763">
        <f t="shared" si="5"/>
        <v>0</v>
      </c>
      <c r="K15" s="763">
        <f t="shared" si="5"/>
        <v>0</v>
      </c>
      <c r="L15" s="763">
        <f t="shared" si="5"/>
        <v>0</v>
      </c>
      <c r="M15" s="763">
        <f t="shared" si="5"/>
        <v>0</v>
      </c>
      <c r="N15" s="763">
        <f t="shared" si="5"/>
        <v>0</v>
      </c>
      <c r="O15" s="763">
        <f t="shared" si="5"/>
        <v>0</v>
      </c>
      <c r="P15" s="763">
        <f t="shared" ref="P15" si="6">SUM(P16:P21)</f>
        <v>0</v>
      </c>
      <c r="Q15" s="763">
        <f t="shared" si="5"/>
        <v>0</v>
      </c>
      <c r="R15" s="763">
        <f t="shared" si="5"/>
        <v>0</v>
      </c>
      <c r="S15" s="763">
        <f t="shared" si="5"/>
        <v>0</v>
      </c>
      <c r="T15" s="763">
        <f t="shared" si="5"/>
        <v>0</v>
      </c>
      <c r="U15" s="763">
        <f t="shared" si="5"/>
        <v>0</v>
      </c>
      <c r="V15" s="763">
        <f t="shared" si="5"/>
        <v>0</v>
      </c>
      <c r="W15" s="763">
        <f t="shared" si="5"/>
        <v>0</v>
      </c>
      <c r="X15" s="763">
        <f t="shared" si="5"/>
        <v>0</v>
      </c>
      <c r="Y15" s="763">
        <f t="shared" si="5"/>
        <v>0</v>
      </c>
      <c r="Z15" s="763">
        <f t="shared" si="5"/>
        <v>0</v>
      </c>
      <c r="AA15" s="763">
        <f t="shared" si="5"/>
        <v>0</v>
      </c>
      <c r="AB15" s="763">
        <f t="shared" si="5"/>
        <v>0</v>
      </c>
      <c r="AC15" s="763">
        <f t="shared" si="5"/>
        <v>0</v>
      </c>
      <c r="AD15" s="763">
        <f t="shared" si="5"/>
        <v>0</v>
      </c>
      <c r="AE15" s="763">
        <f t="shared" si="5"/>
        <v>0</v>
      </c>
      <c r="AF15" s="763">
        <f t="shared" si="5"/>
        <v>0</v>
      </c>
      <c r="AG15" s="763">
        <f t="shared" si="5"/>
        <v>0</v>
      </c>
      <c r="AH15" s="763">
        <f t="shared" si="5"/>
        <v>0</v>
      </c>
      <c r="AI15" s="763">
        <f t="shared" si="5"/>
        <v>0</v>
      </c>
      <c r="AJ15" s="763">
        <f t="shared" si="5"/>
        <v>0</v>
      </c>
      <c r="AK15" s="763">
        <f t="shared" si="5"/>
        <v>0</v>
      </c>
      <c r="AL15" s="763">
        <f t="shared" si="5"/>
        <v>0</v>
      </c>
      <c r="AM15" s="464" t="str">
        <f t="shared" si="2"/>
        <v>Đúng</v>
      </c>
      <c r="AN15" s="464" t="str">
        <f t="shared" si="3"/>
        <v>Đúng</v>
      </c>
    </row>
    <row r="16" spans="1:40" ht="14.25" customHeight="1">
      <c r="A16" s="184"/>
      <c r="B16" s="179" t="s">
        <v>262</v>
      </c>
      <c r="C16" s="764">
        <f t="shared" si="4"/>
        <v>0</v>
      </c>
      <c r="D16" s="765"/>
      <c r="E16" s="765"/>
      <c r="F16" s="765"/>
      <c r="G16" s="765"/>
      <c r="H16" s="765"/>
      <c r="I16" s="765"/>
      <c r="J16" s="765"/>
      <c r="K16" s="765"/>
      <c r="L16" s="765"/>
      <c r="M16" s="765"/>
      <c r="N16" s="765"/>
      <c r="O16" s="765"/>
      <c r="P16" s="765"/>
      <c r="Q16" s="765"/>
      <c r="R16" s="769"/>
      <c r="S16" s="769"/>
      <c r="T16" s="769"/>
      <c r="U16" s="769"/>
      <c r="V16" s="769"/>
      <c r="W16" s="769"/>
      <c r="X16" s="769"/>
      <c r="Y16" s="769"/>
      <c r="Z16" s="769"/>
      <c r="AA16" s="769"/>
      <c r="AB16" s="769"/>
      <c r="AC16" s="769"/>
      <c r="AD16" s="765"/>
      <c r="AE16" s="765"/>
      <c r="AF16" s="765"/>
      <c r="AG16" s="765"/>
      <c r="AH16" s="765"/>
      <c r="AI16" s="765"/>
      <c r="AJ16" s="765"/>
      <c r="AK16" s="765"/>
      <c r="AL16" s="765"/>
      <c r="AM16" s="464" t="str">
        <f t="shared" si="2"/>
        <v>Đúng</v>
      </c>
      <c r="AN16" s="464" t="str">
        <f t="shared" si="3"/>
        <v>Đúng</v>
      </c>
    </row>
    <row r="17" spans="1:40" ht="14.25" customHeight="1">
      <c r="A17" s="185"/>
      <c r="B17" s="179" t="s">
        <v>263</v>
      </c>
      <c r="C17" s="764">
        <f t="shared" si="4"/>
        <v>0</v>
      </c>
      <c r="D17" s="770"/>
      <c r="E17" s="770"/>
      <c r="F17" s="770"/>
      <c r="G17" s="770"/>
      <c r="H17" s="770"/>
      <c r="I17" s="770"/>
      <c r="J17" s="770"/>
      <c r="K17" s="770"/>
      <c r="L17" s="770"/>
      <c r="M17" s="770"/>
      <c r="N17" s="770"/>
      <c r="O17" s="770"/>
      <c r="P17" s="770"/>
      <c r="Q17" s="770"/>
      <c r="R17" s="771"/>
      <c r="S17" s="771"/>
      <c r="T17" s="771"/>
      <c r="U17" s="771"/>
      <c r="V17" s="771"/>
      <c r="W17" s="771"/>
      <c r="X17" s="771"/>
      <c r="Y17" s="771"/>
      <c r="Z17" s="771"/>
      <c r="AA17" s="771"/>
      <c r="AB17" s="771"/>
      <c r="AC17" s="771"/>
      <c r="AD17" s="770"/>
      <c r="AE17" s="770"/>
      <c r="AF17" s="770"/>
      <c r="AG17" s="770"/>
      <c r="AH17" s="770"/>
      <c r="AI17" s="770"/>
      <c r="AJ17" s="770"/>
      <c r="AK17" s="770"/>
      <c r="AL17" s="770"/>
      <c r="AM17" s="464" t="str">
        <f t="shared" si="2"/>
        <v>Đúng</v>
      </c>
      <c r="AN17" s="464" t="str">
        <f t="shared" si="3"/>
        <v>Đúng</v>
      </c>
    </row>
    <row r="18" spans="1:40" ht="14.25" customHeight="1">
      <c r="A18" s="185"/>
      <c r="B18" s="179" t="s">
        <v>485</v>
      </c>
      <c r="C18" s="764">
        <f t="shared" si="4"/>
        <v>0</v>
      </c>
      <c r="D18" s="770"/>
      <c r="E18" s="770"/>
      <c r="F18" s="770"/>
      <c r="G18" s="770"/>
      <c r="H18" s="770"/>
      <c r="I18" s="770"/>
      <c r="J18" s="770"/>
      <c r="K18" s="770"/>
      <c r="L18" s="770"/>
      <c r="M18" s="770"/>
      <c r="N18" s="770"/>
      <c r="O18" s="770"/>
      <c r="P18" s="770"/>
      <c r="Q18" s="770"/>
      <c r="R18" s="771"/>
      <c r="S18" s="771"/>
      <c r="T18" s="771"/>
      <c r="U18" s="771"/>
      <c r="V18" s="771"/>
      <c r="W18" s="771"/>
      <c r="X18" s="771"/>
      <c r="Y18" s="771"/>
      <c r="Z18" s="771"/>
      <c r="AA18" s="771"/>
      <c r="AB18" s="771"/>
      <c r="AC18" s="771"/>
      <c r="AD18" s="770"/>
      <c r="AE18" s="770"/>
      <c r="AF18" s="770"/>
      <c r="AG18" s="770"/>
      <c r="AH18" s="770"/>
      <c r="AI18" s="770"/>
      <c r="AJ18" s="770"/>
      <c r="AK18" s="770"/>
      <c r="AL18" s="770"/>
      <c r="AM18" s="464" t="str">
        <f t="shared" si="2"/>
        <v>Đúng</v>
      </c>
      <c r="AN18" s="464" t="str">
        <f t="shared" si="3"/>
        <v>Đúng</v>
      </c>
    </row>
    <row r="19" spans="1:40" ht="14.25" customHeight="1">
      <c r="A19" s="185"/>
      <c r="B19" s="179" t="s">
        <v>486</v>
      </c>
      <c r="C19" s="764">
        <f t="shared" si="4"/>
        <v>0</v>
      </c>
      <c r="D19" s="770"/>
      <c r="E19" s="770"/>
      <c r="F19" s="770"/>
      <c r="G19" s="770"/>
      <c r="H19" s="770"/>
      <c r="I19" s="770"/>
      <c r="J19" s="770"/>
      <c r="K19" s="770"/>
      <c r="L19" s="770"/>
      <c r="M19" s="770"/>
      <c r="N19" s="770"/>
      <c r="O19" s="770"/>
      <c r="P19" s="770"/>
      <c r="Q19" s="770"/>
      <c r="R19" s="771"/>
      <c r="S19" s="771"/>
      <c r="T19" s="771"/>
      <c r="U19" s="771"/>
      <c r="V19" s="771"/>
      <c r="W19" s="771"/>
      <c r="X19" s="771"/>
      <c r="Y19" s="771"/>
      <c r="Z19" s="771"/>
      <c r="AA19" s="771"/>
      <c r="AB19" s="771"/>
      <c r="AC19" s="771"/>
      <c r="AD19" s="770"/>
      <c r="AE19" s="770"/>
      <c r="AF19" s="770"/>
      <c r="AG19" s="770"/>
      <c r="AH19" s="770"/>
      <c r="AI19" s="770"/>
      <c r="AJ19" s="770"/>
      <c r="AK19" s="770"/>
      <c r="AL19" s="770"/>
      <c r="AM19" s="464" t="str">
        <f t="shared" si="2"/>
        <v>Đúng</v>
      </c>
      <c r="AN19" s="464" t="str">
        <f t="shared" si="3"/>
        <v>Đúng</v>
      </c>
    </row>
    <row r="20" spans="1:40" ht="14.25" customHeight="1">
      <c r="A20" s="185"/>
      <c r="B20" s="179" t="s">
        <v>487</v>
      </c>
      <c r="C20" s="764">
        <f t="shared" si="4"/>
        <v>0</v>
      </c>
      <c r="D20" s="770"/>
      <c r="E20" s="770"/>
      <c r="F20" s="770"/>
      <c r="G20" s="770"/>
      <c r="H20" s="770"/>
      <c r="I20" s="770"/>
      <c r="J20" s="770"/>
      <c r="K20" s="770"/>
      <c r="L20" s="770"/>
      <c r="M20" s="770"/>
      <c r="N20" s="770"/>
      <c r="O20" s="770"/>
      <c r="P20" s="770"/>
      <c r="Q20" s="770"/>
      <c r="R20" s="771"/>
      <c r="S20" s="771"/>
      <c r="T20" s="771"/>
      <c r="U20" s="771"/>
      <c r="V20" s="771"/>
      <c r="W20" s="771"/>
      <c r="X20" s="771"/>
      <c r="Y20" s="771"/>
      <c r="Z20" s="771"/>
      <c r="AA20" s="771"/>
      <c r="AB20" s="771"/>
      <c r="AC20" s="771"/>
      <c r="AD20" s="770"/>
      <c r="AE20" s="770"/>
      <c r="AF20" s="770"/>
      <c r="AG20" s="770"/>
      <c r="AH20" s="770"/>
      <c r="AI20" s="770"/>
      <c r="AJ20" s="770"/>
      <c r="AK20" s="770"/>
      <c r="AL20" s="770"/>
      <c r="AM20" s="464" t="str">
        <f t="shared" si="2"/>
        <v>Đúng</v>
      </c>
      <c r="AN20" s="464" t="str">
        <f t="shared" si="3"/>
        <v>Đúng</v>
      </c>
    </row>
    <row r="21" spans="1:40" ht="14.25" customHeight="1">
      <c r="A21" s="186"/>
      <c r="B21" s="181" t="s">
        <v>15</v>
      </c>
      <c r="C21" s="764">
        <f t="shared" si="4"/>
        <v>0</v>
      </c>
      <c r="D21" s="772"/>
      <c r="E21" s="772"/>
      <c r="F21" s="772"/>
      <c r="G21" s="772"/>
      <c r="H21" s="772"/>
      <c r="I21" s="772"/>
      <c r="J21" s="772"/>
      <c r="K21" s="772"/>
      <c r="L21" s="772"/>
      <c r="M21" s="772"/>
      <c r="N21" s="772"/>
      <c r="O21" s="772"/>
      <c r="P21" s="772"/>
      <c r="Q21" s="772"/>
      <c r="R21" s="773"/>
      <c r="S21" s="773"/>
      <c r="T21" s="773"/>
      <c r="U21" s="773"/>
      <c r="V21" s="773"/>
      <c r="W21" s="773"/>
      <c r="X21" s="773"/>
      <c r="Y21" s="773"/>
      <c r="Z21" s="773"/>
      <c r="AA21" s="773"/>
      <c r="AB21" s="773"/>
      <c r="AC21" s="773"/>
      <c r="AD21" s="772"/>
      <c r="AE21" s="772"/>
      <c r="AF21" s="772"/>
      <c r="AG21" s="772"/>
      <c r="AH21" s="772"/>
      <c r="AI21" s="772"/>
      <c r="AJ21" s="772"/>
      <c r="AK21" s="772"/>
      <c r="AL21" s="772"/>
      <c r="AM21" s="464" t="str">
        <f t="shared" si="2"/>
        <v>Đúng</v>
      </c>
      <c r="AN21" s="464" t="str">
        <f t="shared" si="3"/>
        <v>Đúng</v>
      </c>
    </row>
    <row r="22" spans="1:40" ht="14.25" customHeight="1">
      <c r="A22" s="182" t="s">
        <v>34</v>
      </c>
      <c r="B22" s="183" t="s">
        <v>276</v>
      </c>
      <c r="C22" s="763">
        <f>SUM(M22:Q22)</f>
        <v>0</v>
      </c>
      <c r="D22" s="763">
        <f t="shared" ref="D22:AL22" si="7">SUM(D23:D28)</f>
        <v>0</v>
      </c>
      <c r="E22" s="763">
        <f t="shared" si="7"/>
        <v>0</v>
      </c>
      <c r="F22" s="763">
        <f t="shared" si="7"/>
        <v>0</v>
      </c>
      <c r="G22" s="763">
        <f t="shared" si="7"/>
        <v>0</v>
      </c>
      <c r="H22" s="763">
        <f t="shared" si="7"/>
        <v>0</v>
      </c>
      <c r="I22" s="763">
        <f t="shared" si="7"/>
        <v>0</v>
      </c>
      <c r="J22" s="763">
        <f t="shared" si="7"/>
        <v>0</v>
      </c>
      <c r="K22" s="763">
        <f t="shared" si="7"/>
        <v>0</v>
      </c>
      <c r="L22" s="763">
        <f t="shared" si="7"/>
        <v>0</v>
      </c>
      <c r="M22" s="763">
        <f t="shared" si="7"/>
        <v>0</v>
      </c>
      <c r="N22" s="763">
        <f t="shared" si="7"/>
        <v>0</v>
      </c>
      <c r="O22" s="763">
        <f t="shared" si="7"/>
        <v>0</v>
      </c>
      <c r="P22" s="763">
        <f t="shared" ref="P22" si="8">SUM(P23:P28)</f>
        <v>0</v>
      </c>
      <c r="Q22" s="763">
        <f t="shared" si="7"/>
        <v>0</v>
      </c>
      <c r="R22" s="763">
        <f t="shared" si="7"/>
        <v>0</v>
      </c>
      <c r="S22" s="763">
        <f t="shared" si="7"/>
        <v>0</v>
      </c>
      <c r="T22" s="763">
        <f t="shared" si="7"/>
        <v>0</v>
      </c>
      <c r="U22" s="763">
        <f t="shared" si="7"/>
        <v>0</v>
      </c>
      <c r="V22" s="763">
        <f t="shared" si="7"/>
        <v>0</v>
      </c>
      <c r="W22" s="763">
        <f t="shared" si="7"/>
        <v>0</v>
      </c>
      <c r="X22" s="763">
        <f t="shared" si="7"/>
        <v>0</v>
      </c>
      <c r="Y22" s="763">
        <f t="shared" si="7"/>
        <v>0</v>
      </c>
      <c r="Z22" s="763">
        <f t="shared" si="7"/>
        <v>0</v>
      </c>
      <c r="AA22" s="763">
        <f t="shared" si="7"/>
        <v>0</v>
      </c>
      <c r="AB22" s="763">
        <f t="shared" si="7"/>
        <v>0</v>
      </c>
      <c r="AC22" s="763">
        <f t="shared" si="7"/>
        <v>0</v>
      </c>
      <c r="AD22" s="763">
        <f t="shared" si="7"/>
        <v>0</v>
      </c>
      <c r="AE22" s="763">
        <f t="shared" si="7"/>
        <v>0</v>
      </c>
      <c r="AF22" s="763">
        <f t="shared" si="7"/>
        <v>0</v>
      </c>
      <c r="AG22" s="763">
        <f t="shared" si="7"/>
        <v>0</v>
      </c>
      <c r="AH22" s="763">
        <f t="shared" si="7"/>
        <v>0</v>
      </c>
      <c r="AI22" s="763">
        <f t="shared" si="7"/>
        <v>0</v>
      </c>
      <c r="AJ22" s="763">
        <f t="shared" si="7"/>
        <v>0</v>
      </c>
      <c r="AK22" s="763">
        <f t="shared" si="7"/>
        <v>0</v>
      </c>
      <c r="AL22" s="763">
        <f t="shared" si="7"/>
        <v>0</v>
      </c>
      <c r="AM22" s="464" t="str">
        <f t="shared" si="2"/>
        <v>Đúng</v>
      </c>
      <c r="AN22" s="464" t="str">
        <f t="shared" si="3"/>
        <v>Đúng</v>
      </c>
    </row>
    <row r="23" spans="1:40" ht="14.25" customHeight="1">
      <c r="A23" s="187"/>
      <c r="B23" s="179" t="s">
        <v>262</v>
      </c>
      <c r="C23" s="764">
        <f t="shared" si="4"/>
        <v>0</v>
      </c>
      <c r="D23" s="767"/>
      <c r="E23" s="767"/>
      <c r="F23" s="767"/>
      <c r="G23" s="767"/>
      <c r="H23" s="767"/>
      <c r="I23" s="767"/>
      <c r="J23" s="767"/>
      <c r="K23" s="767"/>
      <c r="L23" s="767"/>
      <c r="M23" s="767"/>
      <c r="N23" s="767"/>
      <c r="O23" s="767"/>
      <c r="P23" s="767"/>
      <c r="Q23" s="767"/>
      <c r="R23" s="774"/>
      <c r="S23" s="774"/>
      <c r="T23" s="774"/>
      <c r="U23" s="774"/>
      <c r="V23" s="774"/>
      <c r="W23" s="774"/>
      <c r="X23" s="774"/>
      <c r="Y23" s="774"/>
      <c r="Z23" s="774"/>
      <c r="AA23" s="774"/>
      <c r="AB23" s="774"/>
      <c r="AC23" s="774"/>
      <c r="AD23" s="767"/>
      <c r="AE23" s="767"/>
      <c r="AF23" s="767"/>
      <c r="AG23" s="767"/>
      <c r="AH23" s="767"/>
      <c r="AI23" s="767"/>
      <c r="AJ23" s="767"/>
      <c r="AK23" s="767"/>
      <c r="AL23" s="767"/>
      <c r="AM23" s="464" t="str">
        <f t="shared" si="2"/>
        <v>Đúng</v>
      </c>
      <c r="AN23" s="464" t="str">
        <f t="shared" si="3"/>
        <v>Đúng</v>
      </c>
    </row>
    <row r="24" spans="1:40" ht="14.25" customHeight="1">
      <c r="A24" s="186"/>
      <c r="B24" s="179" t="s">
        <v>263</v>
      </c>
      <c r="C24" s="764">
        <f t="shared" si="4"/>
        <v>0</v>
      </c>
      <c r="D24" s="772"/>
      <c r="E24" s="772"/>
      <c r="F24" s="772"/>
      <c r="G24" s="772"/>
      <c r="H24" s="772"/>
      <c r="I24" s="772"/>
      <c r="J24" s="772"/>
      <c r="K24" s="772"/>
      <c r="L24" s="772"/>
      <c r="M24" s="772"/>
      <c r="N24" s="772"/>
      <c r="O24" s="772"/>
      <c r="P24" s="772"/>
      <c r="Q24" s="772"/>
      <c r="R24" s="773"/>
      <c r="S24" s="773"/>
      <c r="T24" s="773"/>
      <c r="U24" s="773"/>
      <c r="V24" s="773"/>
      <c r="W24" s="773"/>
      <c r="X24" s="773"/>
      <c r="Y24" s="773"/>
      <c r="Z24" s="773"/>
      <c r="AA24" s="773"/>
      <c r="AB24" s="773"/>
      <c r="AC24" s="773"/>
      <c r="AD24" s="772"/>
      <c r="AE24" s="772"/>
      <c r="AF24" s="772"/>
      <c r="AG24" s="772"/>
      <c r="AH24" s="772"/>
      <c r="AI24" s="772"/>
      <c r="AJ24" s="772"/>
      <c r="AK24" s="772"/>
      <c r="AL24" s="772"/>
      <c r="AM24" s="464" t="str">
        <f t="shared" si="2"/>
        <v>Đúng</v>
      </c>
      <c r="AN24" s="464" t="str">
        <f t="shared" si="3"/>
        <v>Đúng</v>
      </c>
    </row>
    <row r="25" spans="1:40" ht="14.25" customHeight="1">
      <c r="A25" s="186"/>
      <c r="B25" s="179" t="s">
        <v>485</v>
      </c>
      <c r="C25" s="764">
        <f t="shared" si="4"/>
        <v>0</v>
      </c>
      <c r="D25" s="772"/>
      <c r="E25" s="772"/>
      <c r="F25" s="772"/>
      <c r="G25" s="772"/>
      <c r="H25" s="772"/>
      <c r="I25" s="772"/>
      <c r="J25" s="772"/>
      <c r="K25" s="772"/>
      <c r="L25" s="772"/>
      <c r="M25" s="772"/>
      <c r="N25" s="772"/>
      <c r="O25" s="772"/>
      <c r="P25" s="772"/>
      <c r="Q25" s="772"/>
      <c r="R25" s="773"/>
      <c r="S25" s="773"/>
      <c r="T25" s="773"/>
      <c r="U25" s="773"/>
      <c r="V25" s="773"/>
      <c r="W25" s="773"/>
      <c r="X25" s="773"/>
      <c r="Y25" s="773"/>
      <c r="Z25" s="773"/>
      <c r="AA25" s="773"/>
      <c r="AB25" s="773"/>
      <c r="AC25" s="773"/>
      <c r="AD25" s="772"/>
      <c r="AE25" s="772"/>
      <c r="AF25" s="772"/>
      <c r="AG25" s="772"/>
      <c r="AH25" s="772"/>
      <c r="AI25" s="772"/>
      <c r="AJ25" s="772"/>
      <c r="AK25" s="772"/>
      <c r="AL25" s="772"/>
      <c r="AM25" s="464" t="str">
        <f t="shared" si="2"/>
        <v>Đúng</v>
      </c>
      <c r="AN25" s="464" t="str">
        <f t="shared" si="3"/>
        <v>Đúng</v>
      </c>
    </row>
    <row r="26" spans="1:40" ht="14.25" customHeight="1">
      <c r="A26" s="186"/>
      <c r="B26" s="179" t="s">
        <v>486</v>
      </c>
      <c r="C26" s="764">
        <f t="shared" si="4"/>
        <v>0</v>
      </c>
      <c r="D26" s="772"/>
      <c r="E26" s="772"/>
      <c r="F26" s="772"/>
      <c r="G26" s="772"/>
      <c r="H26" s="772"/>
      <c r="I26" s="772"/>
      <c r="J26" s="772"/>
      <c r="K26" s="772"/>
      <c r="L26" s="772"/>
      <c r="M26" s="772"/>
      <c r="N26" s="772"/>
      <c r="O26" s="772"/>
      <c r="P26" s="772"/>
      <c r="Q26" s="772"/>
      <c r="R26" s="773"/>
      <c r="S26" s="773"/>
      <c r="T26" s="773"/>
      <c r="U26" s="773"/>
      <c r="V26" s="773"/>
      <c r="W26" s="773"/>
      <c r="X26" s="773"/>
      <c r="Y26" s="773"/>
      <c r="Z26" s="773"/>
      <c r="AA26" s="773"/>
      <c r="AB26" s="773"/>
      <c r="AC26" s="773"/>
      <c r="AD26" s="772"/>
      <c r="AE26" s="772"/>
      <c r="AF26" s="772"/>
      <c r="AG26" s="772"/>
      <c r="AH26" s="772"/>
      <c r="AI26" s="772"/>
      <c r="AJ26" s="772"/>
      <c r="AK26" s="772"/>
      <c r="AL26" s="772"/>
      <c r="AM26" s="464" t="str">
        <f t="shared" si="2"/>
        <v>Đúng</v>
      </c>
      <c r="AN26" s="464" t="str">
        <f t="shared" si="3"/>
        <v>Đúng</v>
      </c>
    </row>
    <row r="27" spans="1:40" ht="14.25" customHeight="1">
      <c r="A27" s="186"/>
      <c r="B27" s="179" t="s">
        <v>487</v>
      </c>
      <c r="C27" s="764">
        <f t="shared" si="4"/>
        <v>0</v>
      </c>
      <c r="D27" s="772"/>
      <c r="E27" s="772"/>
      <c r="F27" s="772"/>
      <c r="G27" s="772"/>
      <c r="H27" s="772"/>
      <c r="I27" s="772"/>
      <c r="J27" s="772"/>
      <c r="K27" s="772"/>
      <c r="L27" s="772"/>
      <c r="M27" s="772"/>
      <c r="N27" s="772"/>
      <c r="O27" s="772"/>
      <c r="P27" s="772"/>
      <c r="Q27" s="772"/>
      <c r="R27" s="773"/>
      <c r="S27" s="773"/>
      <c r="T27" s="773"/>
      <c r="U27" s="773"/>
      <c r="V27" s="773"/>
      <c r="W27" s="773"/>
      <c r="X27" s="773"/>
      <c r="Y27" s="773"/>
      <c r="Z27" s="773"/>
      <c r="AA27" s="773"/>
      <c r="AB27" s="773"/>
      <c r="AC27" s="773"/>
      <c r="AD27" s="772"/>
      <c r="AE27" s="772"/>
      <c r="AF27" s="772"/>
      <c r="AG27" s="772"/>
      <c r="AH27" s="772"/>
      <c r="AI27" s="772"/>
      <c r="AJ27" s="772"/>
      <c r="AK27" s="772"/>
      <c r="AL27" s="772"/>
      <c r="AM27" s="464" t="str">
        <f t="shared" si="2"/>
        <v>Đúng</v>
      </c>
      <c r="AN27" s="464" t="str">
        <f t="shared" si="3"/>
        <v>Đúng</v>
      </c>
    </row>
    <row r="28" spans="1:40" ht="14.25" customHeight="1">
      <c r="A28" s="186"/>
      <c r="B28" s="188" t="s">
        <v>15</v>
      </c>
      <c r="C28" s="764">
        <f t="shared" si="4"/>
        <v>0</v>
      </c>
      <c r="D28" s="772"/>
      <c r="E28" s="772"/>
      <c r="F28" s="772"/>
      <c r="G28" s="772"/>
      <c r="H28" s="772"/>
      <c r="I28" s="772"/>
      <c r="J28" s="772"/>
      <c r="K28" s="772"/>
      <c r="L28" s="772"/>
      <c r="M28" s="772"/>
      <c r="N28" s="772"/>
      <c r="O28" s="772"/>
      <c r="P28" s="772"/>
      <c r="Q28" s="772"/>
      <c r="R28" s="773"/>
      <c r="S28" s="773"/>
      <c r="T28" s="773"/>
      <c r="U28" s="773"/>
      <c r="V28" s="773"/>
      <c r="W28" s="773"/>
      <c r="X28" s="773"/>
      <c r="Y28" s="773"/>
      <c r="Z28" s="773"/>
      <c r="AA28" s="773"/>
      <c r="AB28" s="773"/>
      <c r="AC28" s="773"/>
      <c r="AD28" s="772"/>
      <c r="AE28" s="772"/>
      <c r="AF28" s="772"/>
      <c r="AG28" s="772"/>
      <c r="AH28" s="772"/>
      <c r="AI28" s="772"/>
      <c r="AJ28" s="772"/>
      <c r="AK28" s="772"/>
      <c r="AL28" s="772"/>
      <c r="AM28" s="464" t="str">
        <f t="shared" si="2"/>
        <v>Đúng</v>
      </c>
      <c r="AN28" s="464" t="str">
        <f t="shared" si="3"/>
        <v>Đúng</v>
      </c>
    </row>
    <row r="29" spans="1:40" ht="14.25" customHeight="1">
      <c r="A29" s="182" t="s">
        <v>41</v>
      </c>
      <c r="B29" s="183" t="s">
        <v>26</v>
      </c>
      <c r="C29" s="763">
        <f>SUM(M29:Q29)</f>
        <v>0</v>
      </c>
      <c r="D29" s="763">
        <f t="shared" ref="D29:AL29" si="9">SUM(D30:D35)</f>
        <v>0</v>
      </c>
      <c r="E29" s="763">
        <f t="shared" si="9"/>
        <v>0</v>
      </c>
      <c r="F29" s="763">
        <f t="shared" si="9"/>
        <v>0</v>
      </c>
      <c r="G29" s="763">
        <f t="shared" si="9"/>
        <v>0</v>
      </c>
      <c r="H29" s="763">
        <f t="shared" si="9"/>
        <v>0</v>
      </c>
      <c r="I29" s="763">
        <f t="shared" si="9"/>
        <v>0</v>
      </c>
      <c r="J29" s="763">
        <f t="shared" si="9"/>
        <v>0</v>
      </c>
      <c r="K29" s="763">
        <f t="shared" si="9"/>
        <v>0</v>
      </c>
      <c r="L29" s="763">
        <f t="shared" si="9"/>
        <v>0</v>
      </c>
      <c r="M29" s="763">
        <f t="shared" si="9"/>
        <v>0</v>
      </c>
      <c r="N29" s="763">
        <f t="shared" si="9"/>
        <v>0</v>
      </c>
      <c r="O29" s="763">
        <f t="shared" si="9"/>
        <v>0</v>
      </c>
      <c r="P29" s="763">
        <f t="shared" ref="P29" si="10">SUM(P30:P35)</f>
        <v>0</v>
      </c>
      <c r="Q29" s="763">
        <f t="shared" si="9"/>
        <v>0</v>
      </c>
      <c r="R29" s="763">
        <f t="shared" si="9"/>
        <v>0</v>
      </c>
      <c r="S29" s="763">
        <f t="shared" si="9"/>
        <v>0</v>
      </c>
      <c r="T29" s="763">
        <f t="shared" si="9"/>
        <v>0</v>
      </c>
      <c r="U29" s="763">
        <f t="shared" si="9"/>
        <v>0</v>
      </c>
      <c r="V29" s="763">
        <f t="shared" si="9"/>
        <v>0</v>
      </c>
      <c r="W29" s="763">
        <f t="shared" si="9"/>
        <v>0</v>
      </c>
      <c r="X29" s="763">
        <f t="shared" si="9"/>
        <v>0</v>
      </c>
      <c r="Y29" s="763">
        <f t="shared" si="9"/>
        <v>0</v>
      </c>
      <c r="Z29" s="763">
        <f t="shared" si="9"/>
        <v>0</v>
      </c>
      <c r="AA29" s="763">
        <f t="shared" si="9"/>
        <v>0</v>
      </c>
      <c r="AB29" s="763">
        <f t="shared" si="9"/>
        <v>0</v>
      </c>
      <c r="AC29" s="763">
        <f t="shared" si="9"/>
        <v>0</v>
      </c>
      <c r="AD29" s="763">
        <f t="shared" si="9"/>
        <v>0</v>
      </c>
      <c r="AE29" s="763">
        <f t="shared" si="9"/>
        <v>0</v>
      </c>
      <c r="AF29" s="763">
        <f t="shared" si="9"/>
        <v>0</v>
      </c>
      <c r="AG29" s="763">
        <f t="shared" si="9"/>
        <v>0</v>
      </c>
      <c r="AH29" s="763">
        <f t="shared" si="9"/>
        <v>0</v>
      </c>
      <c r="AI29" s="763">
        <f t="shared" si="9"/>
        <v>0</v>
      </c>
      <c r="AJ29" s="763">
        <f t="shared" si="9"/>
        <v>0</v>
      </c>
      <c r="AK29" s="763">
        <f t="shared" si="9"/>
        <v>0</v>
      </c>
      <c r="AL29" s="763">
        <f t="shared" si="9"/>
        <v>0</v>
      </c>
      <c r="AM29" s="464" t="str">
        <f t="shared" si="2"/>
        <v>Đúng</v>
      </c>
      <c r="AN29" s="464" t="str">
        <f t="shared" si="3"/>
        <v>Đúng</v>
      </c>
    </row>
    <row r="30" spans="1:40" ht="14.25" customHeight="1">
      <c r="A30" s="184"/>
      <c r="B30" s="179" t="s">
        <v>262</v>
      </c>
      <c r="C30" s="764">
        <f t="shared" si="4"/>
        <v>0</v>
      </c>
      <c r="D30" s="767"/>
      <c r="E30" s="767"/>
      <c r="F30" s="767"/>
      <c r="G30" s="767"/>
      <c r="H30" s="767"/>
      <c r="I30" s="767"/>
      <c r="J30" s="767"/>
      <c r="K30" s="767"/>
      <c r="L30" s="767"/>
      <c r="M30" s="767"/>
      <c r="N30" s="767"/>
      <c r="O30" s="767"/>
      <c r="P30" s="767"/>
      <c r="Q30" s="767"/>
      <c r="R30" s="774"/>
      <c r="S30" s="774"/>
      <c r="T30" s="774"/>
      <c r="U30" s="774"/>
      <c r="V30" s="774"/>
      <c r="W30" s="774"/>
      <c r="X30" s="774"/>
      <c r="Y30" s="774"/>
      <c r="Z30" s="774"/>
      <c r="AA30" s="774"/>
      <c r="AB30" s="774"/>
      <c r="AC30" s="774"/>
      <c r="AD30" s="767"/>
      <c r="AE30" s="767"/>
      <c r="AF30" s="767"/>
      <c r="AG30" s="767"/>
      <c r="AH30" s="767"/>
      <c r="AI30" s="767"/>
      <c r="AJ30" s="767"/>
      <c r="AK30" s="767"/>
      <c r="AL30" s="767"/>
      <c r="AM30" s="464" t="str">
        <f t="shared" si="2"/>
        <v>Đúng</v>
      </c>
      <c r="AN30" s="464" t="str">
        <f t="shared" si="3"/>
        <v>Đúng</v>
      </c>
    </row>
    <row r="31" spans="1:40" ht="14.25" customHeight="1">
      <c r="A31" s="186"/>
      <c r="B31" s="179" t="s">
        <v>263</v>
      </c>
      <c r="C31" s="764">
        <f t="shared" si="4"/>
        <v>0</v>
      </c>
      <c r="D31" s="772"/>
      <c r="E31" s="772"/>
      <c r="F31" s="772"/>
      <c r="G31" s="772"/>
      <c r="H31" s="772"/>
      <c r="I31" s="772"/>
      <c r="J31" s="772"/>
      <c r="K31" s="772"/>
      <c r="L31" s="772"/>
      <c r="M31" s="772"/>
      <c r="N31" s="772"/>
      <c r="O31" s="772"/>
      <c r="P31" s="772"/>
      <c r="Q31" s="772"/>
      <c r="R31" s="773"/>
      <c r="S31" s="773"/>
      <c r="T31" s="773"/>
      <c r="U31" s="773"/>
      <c r="V31" s="773"/>
      <c r="W31" s="773"/>
      <c r="X31" s="773"/>
      <c r="Y31" s="773"/>
      <c r="Z31" s="773"/>
      <c r="AA31" s="773"/>
      <c r="AB31" s="773"/>
      <c r="AC31" s="773"/>
      <c r="AD31" s="772"/>
      <c r="AE31" s="772"/>
      <c r="AF31" s="772"/>
      <c r="AG31" s="772"/>
      <c r="AH31" s="772"/>
      <c r="AI31" s="772"/>
      <c r="AJ31" s="772"/>
      <c r="AK31" s="772"/>
      <c r="AL31" s="772"/>
      <c r="AM31" s="464" t="str">
        <f t="shared" si="2"/>
        <v>Đúng</v>
      </c>
      <c r="AN31" s="464" t="str">
        <f t="shared" si="3"/>
        <v>Đúng</v>
      </c>
    </row>
    <row r="32" spans="1:40" ht="14.25" customHeight="1">
      <c r="A32" s="186"/>
      <c r="B32" s="179" t="s">
        <v>485</v>
      </c>
      <c r="C32" s="764">
        <f t="shared" si="4"/>
        <v>0</v>
      </c>
      <c r="D32" s="772"/>
      <c r="E32" s="772"/>
      <c r="F32" s="772"/>
      <c r="G32" s="772"/>
      <c r="H32" s="772"/>
      <c r="I32" s="772"/>
      <c r="J32" s="772"/>
      <c r="K32" s="772"/>
      <c r="L32" s="772"/>
      <c r="M32" s="772"/>
      <c r="N32" s="772"/>
      <c r="O32" s="772"/>
      <c r="P32" s="772"/>
      <c r="Q32" s="772"/>
      <c r="R32" s="773"/>
      <c r="S32" s="773"/>
      <c r="T32" s="773"/>
      <c r="U32" s="773"/>
      <c r="V32" s="773"/>
      <c r="W32" s="773"/>
      <c r="X32" s="773"/>
      <c r="Y32" s="773"/>
      <c r="Z32" s="773"/>
      <c r="AA32" s="773"/>
      <c r="AB32" s="773"/>
      <c r="AC32" s="773"/>
      <c r="AD32" s="772"/>
      <c r="AE32" s="772"/>
      <c r="AF32" s="772"/>
      <c r="AG32" s="772"/>
      <c r="AH32" s="772"/>
      <c r="AI32" s="772"/>
      <c r="AJ32" s="772"/>
      <c r="AK32" s="772"/>
      <c r="AL32" s="772"/>
      <c r="AM32" s="464" t="str">
        <f t="shared" si="2"/>
        <v>Đúng</v>
      </c>
      <c r="AN32" s="464" t="str">
        <f t="shared" si="3"/>
        <v>Đúng</v>
      </c>
    </row>
    <row r="33" spans="1:40" ht="14.25" customHeight="1">
      <c r="A33" s="186"/>
      <c r="B33" s="179" t="s">
        <v>486</v>
      </c>
      <c r="C33" s="764">
        <f t="shared" si="4"/>
        <v>0</v>
      </c>
      <c r="D33" s="772"/>
      <c r="E33" s="772"/>
      <c r="F33" s="772"/>
      <c r="G33" s="772"/>
      <c r="H33" s="772"/>
      <c r="I33" s="772"/>
      <c r="J33" s="772"/>
      <c r="K33" s="772"/>
      <c r="L33" s="772"/>
      <c r="M33" s="772"/>
      <c r="N33" s="772"/>
      <c r="O33" s="772"/>
      <c r="P33" s="772"/>
      <c r="Q33" s="772"/>
      <c r="R33" s="773"/>
      <c r="S33" s="773"/>
      <c r="T33" s="773"/>
      <c r="U33" s="773"/>
      <c r="V33" s="773"/>
      <c r="W33" s="773"/>
      <c r="X33" s="773"/>
      <c r="Y33" s="773"/>
      <c r="Z33" s="773"/>
      <c r="AA33" s="773"/>
      <c r="AB33" s="773"/>
      <c r="AC33" s="773"/>
      <c r="AD33" s="772"/>
      <c r="AE33" s="772"/>
      <c r="AF33" s="772"/>
      <c r="AG33" s="772"/>
      <c r="AH33" s="772"/>
      <c r="AI33" s="772"/>
      <c r="AJ33" s="772"/>
      <c r="AK33" s="772"/>
      <c r="AL33" s="772"/>
      <c r="AM33" s="464" t="str">
        <f t="shared" si="2"/>
        <v>Đúng</v>
      </c>
      <c r="AN33" s="464" t="str">
        <f t="shared" si="3"/>
        <v>Đúng</v>
      </c>
    </row>
    <row r="34" spans="1:40" ht="14.25" customHeight="1">
      <c r="A34" s="186"/>
      <c r="B34" s="179" t="s">
        <v>487</v>
      </c>
      <c r="C34" s="764">
        <f t="shared" si="4"/>
        <v>0</v>
      </c>
      <c r="D34" s="772"/>
      <c r="E34" s="772"/>
      <c r="F34" s="772"/>
      <c r="G34" s="772"/>
      <c r="H34" s="772"/>
      <c r="I34" s="772"/>
      <c r="J34" s="772"/>
      <c r="K34" s="772"/>
      <c r="L34" s="772"/>
      <c r="M34" s="772"/>
      <c r="N34" s="772"/>
      <c r="O34" s="772"/>
      <c r="P34" s="772"/>
      <c r="Q34" s="772"/>
      <c r="R34" s="773"/>
      <c r="S34" s="773"/>
      <c r="T34" s="773"/>
      <c r="U34" s="773"/>
      <c r="V34" s="773"/>
      <c r="W34" s="773"/>
      <c r="X34" s="773"/>
      <c r="Y34" s="773"/>
      <c r="Z34" s="773"/>
      <c r="AA34" s="773"/>
      <c r="AB34" s="773"/>
      <c r="AC34" s="773"/>
      <c r="AD34" s="772"/>
      <c r="AE34" s="772"/>
      <c r="AF34" s="772"/>
      <c r="AG34" s="772"/>
      <c r="AH34" s="772"/>
      <c r="AI34" s="772"/>
      <c r="AJ34" s="772"/>
      <c r="AK34" s="772"/>
      <c r="AL34" s="772"/>
      <c r="AM34" s="464" t="str">
        <f t="shared" si="2"/>
        <v>Đúng</v>
      </c>
      <c r="AN34" s="464" t="str">
        <f t="shared" si="3"/>
        <v>Đúng</v>
      </c>
    </row>
    <row r="35" spans="1:40" ht="14.25" customHeight="1">
      <c r="A35" s="186"/>
      <c r="B35" s="179" t="s">
        <v>15</v>
      </c>
      <c r="C35" s="764">
        <f t="shared" si="4"/>
        <v>0</v>
      </c>
      <c r="D35" s="772"/>
      <c r="E35" s="772"/>
      <c r="F35" s="772"/>
      <c r="G35" s="772"/>
      <c r="H35" s="772"/>
      <c r="I35" s="772"/>
      <c r="J35" s="772"/>
      <c r="K35" s="772"/>
      <c r="L35" s="772"/>
      <c r="M35" s="772"/>
      <c r="N35" s="772"/>
      <c r="O35" s="772"/>
      <c r="P35" s="772"/>
      <c r="Q35" s="772"/>
      <c r="R35" s="773"/>
      <c r="S35" s="773"/>
      <c r="T35" s="773"/>
      <c r="U35" s="773"/>
      <c r="V35" s="773"/>
      <c r="W35" s="773"/>
      <c r="X35" s="773"/>
      <c r="Y35" s="773"/>
      <c r="Z35" s="773"/>
      <c r="AA35" s="773"/>
      <c r="AB35" s="773"/>
      <c r="AC35" s="773"/>
      <c r="AD35" s="772"/>
      <c r="AE35" s="772"/>
      <c r="AF35" s="772"/>
      <c r="AG35" s="772"/>
      <c r="AH35" s="772"/>
      <c r="AI35" s="772"/>
      <c r="AJ35" s="772"/>
      <c r="AK35" s="772"/>
      <c r="AL35" s="772"/>
      <c r="AM35" s="464" t="str">
        <f t="shared" si="2"/>
        <v>Đúng</v>
      </c>
      <c r="AN35" s="464" t="str">
        <f t="shared" si="3"/>
        <v>Đúng</v>
      </c>
    </row>
    <row r="36" spans="1:40" s="101" customFormat="1" ht="16.5" customHeight="1">
      <c r="A36" s="189" t="s">
        <v>439</v>
      </c>
      <c r="B36" s="190" t="s">
        <v>600</v>
      </c>
      <c r="C36" s="763">
        <f>C9+C15+C22+C29</f>
        <v>0</v>
      </c>
      <c r="D36" s="763">
        <f t="shared" ref="D36:AL36" si="11">D9+D15+D22+D29</f>
        <v>0</v>
      </c>
      <c r="E36" s="763">
        <f t="shared" si="11"/>
        <v>0</v>
      </c>
      <c r="F36" s="763">
        <f t="shared" si="11"/>
        <v>0</v>
      </c>
      <c r="G36" s="763">
        <f t="shared" si="11"/>
        <v>0</v>
      </c>
      <c r="H36" s="763">
        <f t="shared" si="11"/>
        <v>0</v>
      </c>
      <c r="I36" s="763">
        <f t="shared" si="11"/>
        <v>0</v>
      </c>
      <c r="J36" s="763">
        <f t="shared" si="11"/>
        <v>0</v>
      </c>
      <c r="K36" s="763">
        <f t="shared" si="11"/>
        <v>0</v>
      </c>
      <c r="L36" s="763">
        <f t="shared" si="11"/>
        <v>0</v>
      </c>
      <c r="M36" s="763">
        <f t="shared" si="11"/>
        <v>0</v>
      </c>
      <c r="N36" s="763">
        <f t="shared" si="11"/>
        <v>0</v>
      </c>
      <c r="O36" s="763">
        <f t="shared" si="11"/>
        <v>0</v>
      </c>
      <c r="P36" s="763">
        <f t="shared" ref="P36" si="12">P9+P15+P22+P29</f>
        <v>0</v>
      </c>
      <c r="Q36" s="763">
        <f t="shared" si="11"/>
        <v>0</v>
      </c>
      <c r="R36" s="763">
        <f t="shared" si="11"/>
        <v>0</v>
      </c>
      <c r="S36" s="763">
        <f t="shared" si="11"/>
        <v>0</v>
      </c>
      <c r="T36" s="763">
        <f t="shared" si="11"/>
        <v>0</v>
      </c>
      <c r="U36" s="763">
        <f t="shared" si="11"/>
        <v>0</v>
      </c>
      <c r="V36" s="763">
        <f t="shared" si="11"/>
        <v>0</v>
      </c>
      <c r="W36" s="763">
        <f t="shared" si="11"/>
        <v>0</v>
      </c>
      <c r="X36" s="763">
        <f t="shared" si="11"/>
        <v>0</v>
      </c>
      <c r="Y36" s="763">
        <f t="shared" si="11"/>
        <v>0</v>
      </c>
      <c r="Z36" s="763">
        <f t="shared" si="11"/>
        <v>0</v>
      </c>
      <c r="AA36" s="763">
        <f t="shared" si="11"/>
        <v>0</v>
      </c>
      <c r="AB36" s="763">
        <f t="shared" si="11"/>
        <v>0</v>
      </c>
      <c r="AC36" s="763">
        <f t="shared" si="11"/>
        <v>0</v>
      </c>
      <c r="AD36" s="763">
        <f t="shared" si="11"/>
        <v>0</v>
      </c>
      <c r="AE36" s="763">
        <f t="shared" si="11"/>
        <v>0</v>
      </c>
      <c r="AF36" s="763">
        <f t="shared" si="11"/>
        <v>0</v>
      </c>
      <c r="AG36" s="763">
        <f t="shared" si="11"/>
        <v>0</v>
      </c>
      <c r="AH36" s="763">
        <f t="shared" si="11"/>
        <v>0</v>
      </c>
      <c r="AI36" s="763">
        <f t="shared" si="11"/>
        <v>0</v>
      </c>
      <c r="AJ36" s="763">
        <f t="shared" si="11"/>
        <v>0</v>
      </c>
      <c r="AK36" s="763">
        <f t="shared" si="11"/>
        <v>0</v>
      </c>
      <c r="AL36" s="763">
        <f t="shared" si="11"/>
        <v>0</v>
      </c>
      <c r="AM36" s="464" t="str">
        <f t="shared" si="2"/>
        <v>Đúng</v>
      </c>
      <c r="AN36" s="464" t="str">
        <f t="shared" si="3"/>
        <v>Đúng</v>
      </c>
    </row>
    <row r="37" spans="1:40">
      <c r="A37" s="191"/>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row>
    <row r="38" spans="1:40" ht="13.5">
      <c r="C38" s="97" t="s">
        <v>514</v>
      </c>
    </row>
    <row r="39" spans="1:40" ht="13.5">
      <c r="C39" s="97" t="s">
        <v>515</v>
      </c>
    </row>
  </sheetData>
  <sheetProtection sheet="1" formatCells="0" formatColumns="0" formatRows="0"/>
  <mergeCells count="47">
    <mergeCell ref="AD3:AL4"/>
    <mergeCell ref="Y2:AC2"/>
    <mergeCell ref="A3:A7"/>
    <mergeCell ref="B3:B7"/>
    <mergeCell ref="C3:C7"/>
    <mergeCell ref="D3:E4"/>
    <mergeCell ref="F3:F7"/>
    <mergeCell ref="G3:L4"/>
    <mergeCell ref="R3:AC3"/>
    <mergeCell ref="R4:AA4"/>
    <mergeCell ref="AB4:AC5"/>
    <mergeCell ref="D5:D7"/>
    <mergeCell ref="E5:E7"/>
    <mergeCell ref="G5:G7"/>
    <mergeCell ref="H5:H7"/>
    <mergeCell ref="I5:I7"/>
    <mergeCell ref="J5:J7"/>
    <mergeCell ref="AI5:AJ6"/>
    <mergeCell ref="AK5:AL6"/>
    <mergeCell ref="O5:O7"/>
    <mergeCell ref="Q5:Q7"/>
    <mergeCell ref="L5:L7"/>
    <mergeCell ref="U5:AA5"/>
    <mergeCell ref="AD6:AE6"/>
    <mergeCell ref="AF6:AH6"/>
    <mergeCell ref="R6:R7"/>
    <mergeCell ref="S6:S7"/>
    <mergeCell ref="T6:T7"/>
    <mergeCell ref="U6:U7"/>
    <mergeCell ref="AD5:AH5"/>
    <mergeCell ref="P5:P7"/>
    <mergeCell ref="AI2:AL2"/>
    <mergeCell ref="AI1:AL1"/>
    <mergeCell ref="A1:AH1"/>
    <mergeCell ref="K5:K7"/>
    <mergeCell ref="AB6:AB7"/>
    <mergeCell ref="AC6:AC7"/>
    <mergeCell ref="M3:Q4"/>
    <mergeCell ref="M5:M7"/>
    <mergeCell ref="N5:N7"/>
    <mergeCell ref="V6:V7"/>
    <mergeCell ref="W6:W7"/>
    <mergeCell ref="X6:X7"/>
    <mergeCell ref="Y6:Y7"/>
    <mergeCell ref="Z6:Z7"/>
    <mergeCell ref="AA6:AA7"/>
    <mergeCell ref="R5:T5"/>
  </mergeCells>
  <conditionalFormatting sqref="AM1:AM1048576">
    <cfRule type="cellIs" dxfId="2" priority="2" operator="equal">
      <formula>"Đúng"</formula>
    </cfRule>
  </conditionalFormatting>
  <conditionalFormatting sqref="AN9:AN36">
    <cfRule type="cellIs" dxfId="1" priority="1" operator="equal">
      <formula>"Đúng"</formula>
    </cfRule>
  </conditionalFormatting>
  <printOptions horizontalCentered="1"/>
  <pageMargins left="0.39370078740157483" right="0.19685039370078741" top="0.47244094488188981" bottom="0.74803149606299213" header="0.31496062992125984" footer="0.31496062992125984"/>
  <pageSetup paperSize="9" scale="80" orientation="landscape" r:id="rId1"/>
</worksheet>
</file>

<file path=xl/worksheets/sheet28.xml><?xml version="1.0" encoding="utf-8"?>
<worksheet xmlns="http://schemas.openxmlformats.org/spreadsheetml/2006/main" xmlns:r="http://schemas.openxmlformats.org/officeDocument/2006/relationships">
  <sheetPr codeName="Sheet30">
    <tabColor rgb="FFC00000"/>
    <pageSetUpPr fitToPage="1"/>
  </sheetPr>
  <dimension ref="A2:AO14"/>
  <sheetViews>
    <sheetView showGridLines="0" zoomScale="70" zoomScaleNormal="70" workbookViewId="0">
      <selection activeCell="AF16" sqref="AF16"/>
    </sheetView>
  </sheetViews>
  <sheetFormatPr defaultRowHeight="12.75"/>
  <cols>
    <col min="1" max="1" width="8.5703125" style="11" customWidth="1"/>
    <col min="2" max="2" width="23.85546875" style="11" customWidth="1"/>
    <col min="3" max="3" width="5.5703125" style="11" customWidth="1"/>
    <col min="4" max="4" width="4.28515625" style="11" customWidth="1"/>
    <col min="5" max="14" width="3.5703125" style="11" customWidth="1"/>
    <col min="15" max="15" width="4.85546875" style="11" customWidth="1"/>
    <col min="16" max="16" width="4.7109375" style="11" customWidth="1"/>
    <col min="17" max="17" width="3.85546875" style="11" customWidth="1"/>
    <col min="18" max="18" width="3.5703125" style="11" customWidth="1"/>
    <col min="19" max="19" width="4.28515625" style="11" customWidth="1"/>
    <col min="20" max="21" width="4.5703125" style="11" customWidth="1"/>
    <col min="22" max="22" width="4.28515625" style="11" customWidth="1"/>
    <col min="23" max="39" width="4" style="11" customWidth="1"/>
    <col min="40" max="40" width="8.28515625" style="11" customWidth="1"/>
    <col min="41" max="41" width="8" style="11" customWidth="1"/>
    <col min="42" max="250" width="9.140625" style="11"/>
    <col min="251" max="251" width="5" style="11" customWidth="1"/>
    <col min="252" max="252" width="10.7109375" style="11" customWidth="1"/>
    <col min="253" max="255" width="5.5703125" style="11" customWidth="1"/>
    <col min="256" max="295" width="4.42578125" style="11" customWidth="1"/>
    <col min="296" max="506" width="9.140625" style="11"/>
    <col min="507" max="507" width="5" style="11" customWidth="1"/>
    <col min="508" max="508" width="10.7109375" style="11" customWidth="1"/>
    <col min="509" max="511" width="5.5703125" style="11" customWidth="1"/>
    <col min="512" max="551" width="4.42578125" style="11" customWidth="1"/>
    <col min="552" max="762" width="9.140625" style="11"/>
    <col min="763" max="763" width="5" style="11" customWidth="1"/>
    <col min="764" max="764" width="10.7109375" style="11" customWidth="1"/>
    <col min="765" max="767" width="5.5703125" style="11" customWidth="1"/>
    <col min="768" max="807" width="4.42578125" style="11" customWidth="1"/>
    <col min="808" max="1018" width="9.140625" style="11"/>
    <col min="1019" max="1019" width="5" style="11" customWidth="1"/>
    <col min="1020" max="1020" width="10.7109375" style="11" customWidth="1"/>
    <col min="1021" max="1023" width="5.5703125" style="11" customWidth="1"/>
    <col min="1024" max="1063" width="4.42578125" style="11" customWidth="1"/>
    <col min="1064" max="1274" width="9.140625" style="11"/>
    <col min="1275" max="1275" width="5" style="11" customWidth="1"/>
    <col min="1276" max="1276" width="10.7109375" style="11" customWidth="1"/>
    <col min="1277" max="1279" width="5.5703125" style="11" customWidth="1"/>
    <col min="1280" max="1319" width="4.42578125" style="11" customWidth="1"/>
    <col min="1320" max="1530" width="9.140625" style="11"/>
    <col min="1531" max="1531" width="5" style="11" customWidth="1"/>
    <col min="1532" max="1532" width="10.7109375" style="11" customWidth="1"/>
    <col min="1533" max="1535" width="5.5703125" style="11" customWidth="1"/>
    <col min="1536" max="1575" width="4.42578125" style="11" customWidth="1"/>
    <col min="1576" max="1786" width="9.140625" style="11"/>
    <col min="1787" max="1787" width="5" style="11" customWidth="1"/>
    <col min="1788" max="1788" width="10.7109375" style="11" customWidth="1"/>
    <col min="1789" max="1791" width="5.5703125" style="11" customWidth="1"/>
    <col min="1792" max="1831" width="4.42578125" style="11" customWidth="1"/>
    <col min="1832" max="2042" width="9.140625" style="11"/>
    <col min="2043" max="2043" width="5" style="11" customWidth="1"/>
    <col min="2044" max="2044" width="10.7109375" style="11" customWidth="1"/>
    <col min="2045" max="2047" width="5.5703125" style="11" customWidth="1"/>
    <col min="2048" max="2087" width="4.42578125" style="11" customWidth="1"/>
    <col min="2088" max="2298" width="9.140625" style="11"/>
    <col min="2299" max="2299" width="5" style="11" customWidth="1"/>
    <col min="2300" max="2300" width="10.7109375" style="11" customWidth="1"/>
    <col min="2301" max="2303" width="5.5703125" style="11" customWidth="1"/>
    <col min="2304" max="2343" width="4.42578125" style="11" customWidth="1"/>
    <col min="2344" max="2554" width="9.140625" style="11"/>
    <col min="2555" max="2555" width="5" style="11" customWidth="1"/>
    <col min="2556" max="2556" width="10.7109375" style="11" customWidth="1"/>
    <col min="2557" max="2559" width="5.5703125" style="11" customWidth="1"/>
    <col min="2560" max="2599" width="4.42578125" style="11" customWidth="1"/>
    <col min="2600" max="2810" width="9.140625" style="11"/>
    <col min="2811" max="2811" width="5" style="11" customWidth="1"/>
    <col min="2812" max="2812" width="10.7109375" style="11" customWidth="1"/>
    <col min="2813" max="2815" width="5.5703125" style="11" customWidth="1"/>
    <col min="2816" max="2855" width="4.42578125" style="11" customWidth="1"/>
    <col min="2856" max="3066" width="9.140625" style="11"/>
    <col min="3067" max="3067" width="5" style="11" customWidth="1"/>
    <col min="3068" max="3068" width="10.7109375" style="11" customWidth="1"/>
    <col min="3069" max="3071" width="5.5703125" style="11" customWidth="1"/>
    <col min="3072" max="3111" width="4.42578125" style="11" customWidth="1"/>
    <col min="3112" max="3322" width="9.140625" style="11"/>
    <col min="3323" max="3323" width="5" style="11" customWidth="1"/>
    <col min="3324" max="3324" width="10.7109375" style="11" customWidth="1"/>
    <col min="3325" max="3327" width="5.5703125" style="11" customWidth="1"/>
    <col min="3328" max="3367" width="4.42578125" style="11" customWidth="1"/>
    <col min="3368" max="3578" width="9.140625" style="11"/>
    <col min="3579" max="3579" width="5" style="11" customWidth="1"/>
    <col min="3580" max="3580" width="10.7109375" style="11" customWidth="1"/>
    <col min="3581" max="3583" width="5.5703125" style="11" customWidth="1"/>
    <col min="3584" max="3623" width="4.42578125" style="11" customWidth="1"/>
    <col min="3624" max="3834" width="9.140625" style="11"/>
    <col min="3835" max="3835" width="5" style="11" customWidth="1"/>
    <col min="3836" max="3836" width="10.7109375" style="11" customWidth="1"/>
    <col min="3837" max="3839" width="5.5703125" style="11" customWidth="1"/>
    <col min="3840" max="3879" width="4.42578125" style="11" customWidth="1"/>
    <col min="3880" max="4090" width="9.140625" style="11"/>
    <col min="4091" max="4091" width="5" style="11" customWidth="1"/>
    <col min="4092" max="4092" width="10.7109375" style="11" customWidth="1"/>
    <col min="4093" max="4095" width="5.5703125" style="11" customWidth="1"/>
    <col min="4096" max="4135" width="4.42578125" style="11" customWidth="1"/>
    <col min="4136" max="4346" width="9.140625" style="11"/>
    <col min="4347" max="4347" width="5" style="11" customWidth="1"/>
    <col min="4348" max="4348" width="10.7109375" style="11" customWidth="1"/>
    <col min="4349" max="4351" width="5.5703125" style="11" customWidth="1"/>
    <col min="4352" max="4391" width="4.42578125" style="11" customWidth="1"/>
    <col min="4392" max="4602" width="9.140625" style="11"/>
    <col min="4603" max="4603" width="5" style="11" customWidth="1"/>
    <col min="4604" max="4604" width="10.7109375" style="11" customWidth="1"/>
    <col min="4605" max="4607" width="5.5703125" style="11" customWidth="1"/>
    <col min="4608" max="4647" width="4.42578125" style="11" customWidth="1"/>
    <col min="4648" max="4858" width="9.140625" style="11"/>
    <col min="4859" max="4859" width="5" style="11" customWidth="1"/>
    <col min="4860" max="4860" width="10.7109375" style="11" customWidth="1"/>
    <col min="4861" max="4863" width="5.5703125" style="11" customWidth="1"/>
    <col min="4864" max="4903" width="4.42578125" style="11" customWidth="1"/>
    <col min="4904" max="5114" width="9.140625" style="11"/>
    <col min="5115" max="5115" width="5" style="11" customWidth="1"/>
    <col min="5116" max="5116" width="10.7109375" style="11" customWidth="1"/>
    <col min="5117" max="5119" width="5.5703125" style="11" customWidth="1"/>
    <col min="5120" max="5159" width="4.42578125" style="11" customWidth="1"/>
    <col min="5160" max="5370" width="9.140625" style="11"/>
    <col min="5371" max="5371" width="5" style="11" customWidth="1"/>
    <col min="5372" max="5372" width="10.7109375" style="11" customWidth="1"/>
    <col min="5373" max="5375" width="5.5703125" style="11" customWidth="1"/>
    <col min="5376" max="5415" width="4.42578125" style="11" customWidth="1"/>
    <col min="5416" max="5626" width="9.140625" style="11"/>
    <col min="5627" max="5627" width="5" style="11" customWidth="1"/>
    <col min="5628" max="5628" width="10.7109375" style="11" customWidth="1"/>
    <col min="5629" max="5631" width="5.5703125" style="11" customWidth="1"/>
    <col min="5632" max="5671" width="4.42578125" style="11" customWidth="1"/>
    <col min="5672" max="5882" width="9.140625" style="11"/>
    <col min="5883" max="5883" width="5" style="11" customWidth="1"/>
    <col min="5884" max="5884" width="10.7109375" style="11" customWidth="1"/>
    <col min="5885" max="5887" width="5.5703125" style="11" customWidth="1"/>
    <col min="5888" max="5927" width="4.42578125" style="11" customWidth="1"/>
    <col min="5928" max="6138" width="9.140625" style="11"/>
    <col min="6139" max="6139" width="5" style="11" customWidth="1"/>
    <col min="6140" max="6140" width="10.7109375" style="11" customWidth="1"/>
    <col min="6141" max="6143" width="5.5703125" style="11" customWidth="1"/>
    <col min="6144" max="6183" width="4.42578125" style="11" customWidth="1"/>
    <col min="6184" max="6394" width="9.140625" style="11"/>
    <col min="6395" max="6395" width="5" style="11" customWidth="1"/>
    <col min="6396" max="6396" width="10.7109375" style="11" customWidth="1"/>
    <col min="6397" max="6399" width="5.5703125" style="11" customWidth="1"/>
    <col min="6400" max="6439" width="4.42578125" style="11" customWidth="1"/>
    <col min="6440" max="6650" width="9.140625" style="11"/>
    <col min="6651" max="6651" width="5" style="11" customWidth="1"/>
    <col min="6652" max="6652" width="10.7109375" style="11" customWidth="1"/>
    <col min="6653" max="6655" width="5.5703125" style="11" customWidth="1"/>
    <col min="6656" max="6695" width="4.42578125" style="11" customWidth="1"/>
    <col min="6696" max="6906" width="9.140625" style="11"/>
    <col min="6907" max="6907" width="5" style="11" customWidth="1"/>
    <col min="6908" max="6908" width="10.7109375" style="11" customWidth="1"/>
    <col min="6909" max="6911" width="5.5703125" style="11" customWidth="1"/>
    <col min="6912" max="6951" width="4.42578125" style="11" customWidth="1"/>
    <col min="6952" max="7162" width="9.140625" style="11"/>
    <col min="7163" max="7163" width="5" style="11" customWidth="1"/>
    <col min="7164" max="7164" width="10.7109375" style="11" customWidth="1"/>
    <col min="7165" max="7167" width="5.5703125" style="11" customWidth="1"/>
    <col min="7168" max="7207" width="4.42578125" style="11" customWidth="1"/>
    <col min="7208" max="7418" width="9.140625" style="11"/>
    <col min="7419" max="7419" width="5" style="11" customWidth="1"/>
    <col min="7420" max="7420" width="10.7109375" style="11" customWidth="1"/>
    <col min="7421" max="7423" width="5.5703125" style="11" customWidth="1"/>
    <col min="7424" max="7463" width="4.42578125" style="11" customWidth="1"/>
    <col min="7464" max="7674" width="9.140625" style="11"/>
    <col min="7675" max="7675" width="5" style="11" customWidth="1"/>
    <col min="7676" max="7676" width="10.7109375" style="11" customWidth="1"/>
    <col min="7677" max="7679" width="5.5703125" style="11" customWidth="1"/>
    <col min="7680" max="7719" width="4.42578125" style="11" customWidth="1"/>
    <col min="7720" max="7930" width="9.140625" style="11"/>
    <col min="7931" max="7931" width="5" style="11" customWidth="1"/>
    <col min="7932" max="7932" width="10.7109375" style="11" customWidth="1"/>
    <col min="7933" max="7935" width="5.5703125" style="11" customWidth="1"/>
    <col min="7936" max="7975" width="4.42578125" style="11" customWidth="1"/>
    <col min="7976" max="8186" width="9.140625" style="11"/>
    <col min="8187" max="8187" width="5" style="11" customWidth="1"/>
    <col min="8188" max="8188" width="10.7109375" style="11" customWidth="1"/>
    <col min="8189" max="8191" width="5.5703125" style="11" customWidth="1"/>
    <col min="8192" max="8231" width="4.42578125" style="11" customWidth="1"/>
    <col min="8232" max="8442" width="9.140625" style="11"/>
    <col min="8443" max="8443" width="5" style="11" customWidth="1"/>
    <col min="8444" max="8444" width="10.7109375" style="11" customWidth="1"/>
    <col min="8445" max="8447" width="5.5703125" style="11" customWidth="1"/>
    <col min="8448" max="8487" width="4.42578125" style="11" customWidth="1"/>
    <col min="8488" max="8698" width="9.140625" style="11"/>
    <col min="8699" max="8699" width="5" style="11" customWidth="1"/>
    <col min="8700" max="8700" width="10.7109375" style="11" customWidth="1"/>
    <col min="8701" max="8703" width="5.5703125" style="11" customWidth="1"/>
    <col min="8704" max="8743" width="4.42578125" style="11" customWidth="1"/>
    <col min="8744" max="8954" width="9.140625" style="11"/>
    <col min="8955" max="8955" width="5" style="11" customWidth="1"/>
    <col min="8956" max="8956" width="10.7109375" style="11" customWidth="1"/>
    <col min="8957" max="8959" width="5.5703125" style="11" customWidth="1"/>
    <col min="8960" max="8999" width="4.42578125" style="11" customWidth="1"/>
    <col min="9000" max="9210" width="9.140625" style="11"/>
    <col min="9211" max="9211" width="5" style="11" customWidth="1"/>
    <col min="9212" max="9212" width="10.7109375" style="11" customWidth="1"/>
    <col min="9213" max="9215" width="5.5703125" style="11" customWidth="1"/>
    <col min="9216" max="9255" width="4.42578125" style="11" customWidth="1"/>
    <col min="9256" max="9466" width="9.140625" style="11"/>
    <col min="9467" max="9467" width="5" style="11" customWidth="1"/>
    <col min="9468" max="9468" width="10.7109375" style="11" customWidth="1"/>
    <col min="9469" max="9471" width="5.5703125" style="11" customWidth="1"/>
    <col min="9472" max="9511" width="4.42578125" style="11" customWidth="1"/>
    <col min="9512" max="9722" width="9.140625" style="11"/>
    <col min="9723" max="9723" width="5" style="11" customWidth="1"/>
    <col min="9724" max="9724" width="10.7109375" style="11" customWidth="1"/>
    <col min="9725" max="9727" width="5.5703125" style="11" customWidth="1"/>
    <col min="9728" max="9767" width="4.42578125" style="11" customWidth="1"/>
    <col min="9768" max="9978" width="9.140625" style="11"/>
    <col min="9979" max="9979" width="5" style="11" customWidth="1"/>
    <col min="9980" max="9980" width="10.7109375" style="11" customWidth="1"/>
    <col min="9981" max="9983" width="5.5703125" style="11" customWidth="1"/>
    <col min="9984" max="10023" width="4.42578125" style="11" customWidth="1"/>
    <col min="10024" max="10234" width="9.140625" style="11"/>
    <col min="10235" max="10235" width="5" style="11" customWidth="1"/>
    <col min="10236" max="10236" width="10.7109375" style="11" customWidth="1"/>
    <col min="10237" max="10239" width="5.5703125" style="11" customWidth="1"/>
    <col min="10240" max="10279" width="4.42578125" style="11" customWidth="1"/>
    <col min="10280" max="10490" width="9.140625" style="11"/>
    <col min="10491" max="10491" width="5" style="11" customWidth="1"/>
    <col min="10492" max="10492" width="10.7109375" style="11" customWidth="1"/>
    <col min="10493" max="10495" width="5.5703125" style="11" customWidth="1"/>
    <col min="10496" max="10535" width="4.42578125" style="11" customWidth="1"/>
    <col min="10536" max="10746" width="9.140625" style="11"/>
    <col min="10747" max="10747" width="5" style="11" customWidth="1"/>
    <col min="10748" max="10748" width="10.7109375" style="11" customWidth="1"/>
    <col min="10749" max="10751" width="5.5703125" style="11" customWidth="1"/>
    <col min="10752" max="10791" width="4.42578125" style="11" customWidth="1"/>
    <col min="10792" max="11002" width="9.140625" style="11"/>
    <col min="11003" max="11003" width="5" style="11" customWidth="1"/>
    <col min="11004" max="11004" width="10.7109375" style="11" customWidth="1"/>
    <col min="11005" max="11007" width="5.5703125" style="11" customWidth="1"/>
    <col min="11008" max="11047" width="4.42578125" style="11" customWidth="1"/>
    <col min="11048" max="11258" width="9.140625" style="11"/>
    <col min="11259" max="11259" width="5" style="11" customWidth="1"/>
    <col min="11260" max="11260" width="10.7109375" style="11" customWidth="1"/>
    <col min="11261" max="11263" width="5.5703125" style="11" customWidth="1"/>
    <col min="11264" max="11303" width="4.42578125" style="11" customWidth="1"/>
    <col min="11304" max="11514" width="9.140625" style="11"/>
    <col min="11515" max="11515" width="5" style="11" customWidth="1"/>
    <col min="11516" max="11516" width="10.7109375" style="11" customWidth="1"/>
    <col min="11517" max="11519" width="5.5703125" style="11" customWidth="1"/>
    <col min="11520" max="11559" width="4.42578125" style="11" customWidth="1"/>
    <col min="11560" max="11770" width="9.140625" style="11"/>
    <col min="11771" max="11771" width="5" style="11" customWidth="1"/>
    <col min="11772" max="11772" width="10.7109375" style="11" customWidth="1"/>
    <col min="11773" max="11775" width="5.5703125" style="11" customWidth="1"/>
    <col min="11776" max="11815" width="4.42578125" style="11" customWidth="1"/>
    <col min="11816" max="12026" width="9.140625" style="11"/>
    <col min="12027" max="12027" width="5" style="11" customWidth="1"/>
    <col min="12028" max="12028" width="10.7109375" style="11" customWidth="1"/>
    <col min="12029" max="12031" width="5.5703125" style="11" customWidth="1"/>
    <col min="12032" max="12071" width="4.42578125" style="11" customWidth="1"/>
    <col min="12072" max="12282" width="9.140625" style="11"/>
    <col min="12283" max="12283" width="5" style="11" customWidth="1"/>
    <col min="12284" max="12284" width="10.7109375" style="11" customWidth="1"/>
    <col min="12285" max="12287" width="5.5703125" style="11" customWidth="1"/>
    <col min="12288" max="12327" width="4.42578125" style="11" customWidth="1"/>
    <col min="12328" max="12538" width="9.140625" style="11"/>
    <col min="12539" max="12539" width="5" style="11" customWidth="1"/>
    <col min="12540" max="12540" width="10.7109375" style="11" customWidth="1"/>
    <col min="12541" max="12543" width="5.5703125" style="11" customWidth="1"/>
    <col min="12544" max="12583" width="4.42578125" style="11" customWidth="1"/>
    <col min="12584" max="12794" width="9.140625" style="11"/>
    <col min="12795" max="12795" width="5" style="11" customWidth="1"/>
    <col min="12796" max="12796" width="10.7109375" style="11" customWidth="1"/>
    <col min="12797" max="12799" width="5.5703125" style="11" customWidth="1"/>
    <col min="12800" max="12839" width="4.42578125" style="11" customWidth="1"/>
    <col min="12840" max="13050" width="9.140625" style="11"/>
    <col min="13051" max="13051" width="5" style="11" customWidth="1"/>
    <col min="13052" max="13052" width="10.7109375" style="11" customWidth="1"/>
    <col min="13053" max="13055" width="5.5703125" style="11" customWidth="1"/>
    <col min="13056" max="13095" width="4.42578125" style="11" customWidth="1"/>
    <col min="13096" max="13306" width="9.140625" style="11"/>
    <col min="13307" max="13307" width="5" style="11" customWidth="1"/>
    <col min="13308" max="13308" width="10.7109375" style="11" customWidth="1"/>
    <col min="13309" max="13311" width="5.5703125" style="11" customWidth="1"/>
    <col min="13312" max="13351" width="4.42578125" style="11" customWidth="1"/>
    <col min="13352" max="13562" width="9.140625" style="11"/>
    <col min="13563" max="13563" width="5" style="11" customWidth="1"/>
    <col min="13564" max="13564" width="10.7109375" style="11" customWidth="1"/>
    <col min="13565" max="13567" width="5.5703125" style="11" customWidth="1"/>
    <col min="13568" max="13607" width="4.42578125" style="11" customWidth="1"/>
    <col min="13608" max="13818" width="9.140625" style="11"/>
    <col min="13819" max="13819" width="5" style="11" customWidth="1"/>
    <col min="13820" max="13820" width="10.7109375" style="11" customWidth="1"/>
    <col min="13821" max="13823" width="5.5703125" style="11" customWidth="1"/>
    <col min="13824" max="13863" width="4.42578125" style="11" customWidth="1"/>
    <col min="13864" max="14074" width="9.140625" style="11"/>
    <col min="14075" max="14075" width="5" style="11" customWidth="1"/>
    <col min="14076" max="14076" width="10.7109375" style="11" customWidth="1"/>
    <col min="14077" max="14079" width="5.5703125" style="11" customWidth="1"/>
    <col min="14080" max="14119" width="4.42578125" style="11" customWidth="1"/>
    <col min="14120" max="14330" width="9.140625" style="11"/>
    <col min="14331" max="14331" width="5" style="11" customWidth="1"/>
    <col min="14332" max="14332" width="10.7109375" style="11" customWidth="1"/>
    <col min="14333" max="14335" width="5.5703125" style="11" customWidth="1"/>
    <col min="14336" max="14375" width="4.42578125" style="11" customWidth="1"/>
    <col min="14376" max="14586" width="9.140625" style="11"/>
    <col min="14587" max="14587" width="5" style="11" customWidth="1"/>
    <col min="14588" max="14588" width="10.7109375" style="11" customWidth="1"/>
    <col min="14589" max="14591" width="5.5703125" style="11" customWidth="1"/>
    <col min="14592" max="14631" width="4.42578125" style="11" customWidth="1"/>
    <col min="14632" max="14842" width="9.140625" style="11"/>
    <col min="14843" max="14843" width="5" style="11" customWidth="1"/>
    <col min="14844" max="14844" width="10.7109375" style="11" customWidth="1"/>
    <col min="14845" max="14847" width="5.5703125" style="11" customWidth="1"/>
    <col min="14848" max="14887" width="4.42578125" style="11" customWidth="1"/>
    <col min="14888" max="15098" width="9.140625" style="11"/>
    <col min="15099" max="15099" width="5" style="11" customWidth="1"/>
    <col min="15100" max="15100" width="10.7109375" style="11" customWidth="1"/>
    <col min="15101" max="15103" width="5.5703125" style="11" customWidth="1"/>
    <col min="15104" max="15143" width="4.42578125" style="11" customWidth="1"/>
    <col min="15144" max="15354" width="9.140625" style="11"/>
    <col min="15355" max="15355" width="5" style="11" customWidth="1"/>
    <col min="15356" max="15356" width="10.7109375" style="11" customWidth="1"/>
    <col min="15357" max="15359" width="5.5703125" style="11" customWidth="1"/>
    <col min="15360" max="15399" width="4.42578125" style="11" customWidth="1"/>
    <col min="15400" max="15610" width="9.140625" style="11"/>
    <col min="15611" max="15611" width="5" style="11" customWidth="1"/>
    <col min="15612" max="15612" width="10.7109375" style="11" customWidth="1"/>
    <col min="15613" max="15615" width="5.5703125" style="11" customWidth="1"/>
    <col min="15616" max="15655" width="4.42578125" style="11" customWidth="1"/>
    <col min="15656" max="15866" width="9.140625" style="11"/>
    <col min="15867" max="15867" width="5" style="11" customWidth="1"/>
    <col min="15868" max="15868" width="10.7109375" style="11" customWidth="1"/>
    <col min="15869" max="15871" width="5.5703125" style="11" customWidth="1"/>
    <col min="15872" max="15911" width="4.42578125" style="11" customWidth="1"/>
    <col min="15912" max="16122" width="9.140625" style="11"/>
    <col min="16123" max="16123" width="5" style="11" customWidth="1"/>
    <col min="16124" max="16124" width="10.7109375" style="11" customWidth="1"/>
    <col min="16125" max="16127" width="5.5703125" style="11" customWidth="1"/>
    <col min="16128" max="16167" width="4.42578125" style="11" customWidth="1"/>
    <col min="16168" max="16384" width="9.140625" style="11"/>
  </cols>
  <sheetData>
    <row r="2" spans="1:41" ht="18.75">
      <c r="A2" s="1284" t="s">
        <v>481</v>
      </c>
      <c r="B2" s="1284"/>
      <c r="C2" s="1284"/>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5"/>
      <c r="AH2" s="1286" t="s">
        <v>327</v>
      </c>
      <c r="AI2" s="1287"/>
      <c r="AJ2" s="1287"/>
      <c r="AK2" s="1287"/>
      <c r="AL2" s="1287"/>
      <c r="AM2" s="1288"/>
    </row>
    <row r="3" spans="1:41" ht="23.25" customHeigh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289" t="s">
        <v>376</v>
      </c>
      <c r="AI3" s="1289"/>
      <c r="AJ3" s="1289"/>
      <c r="AK3" s="1289"/>
      <c r="AL3" s="1289"/>
      <c r="AM3" s="1289"/>
    </row>
    <row r="4" spans="1:41" s="92" customFormat="1" ht="18.75" customHeight="1">
      <c r="A4" s="1290" t="s">
        <v>295</v>
      </c>
      <c r="B4" s="1290" t="s">
        <v>258</v>
      </c>
      <c r="C4" s="1291" t="s">
        <v>377</v>
      </c>
      <c r="D4" s="1291" t="s">
        <v>328</v>
      </c>
      <c r="E4" s="1291"/>
      <c r="F4" s="1292" t="s">
        <v>260</v>
      </c>
      <c r="G4" s="1292"/>
      <c r="H4" s="1292"/>
      <c r="I4" s="1292"/>
      <c r="J4" s="1292"/>
      <c r="K4" s="1292"/>
      <c r="L4" s="1292" t="s">
        <v>261</v>
      </c>
      <c r="M4" s="1292"/>
      <c r="N4" s="1292"/>
      <c r="O4" s="1292"/>
      <c r="P4" s="1292"/>
      <c r="Q4" s="1292"/>
      <c r="R4" s="1292"/>
      <c r="S4" s="1292"/>
      <c r="T4" s="1292"/>
      <c r="U4" s="1292"/>
      <c r="V4" s="1292"/>
      <c r="W4" s="1292"/>
      <c r="X4" s="1292"/>
      <c r="Y4" s="1292"/>
      <c r="Z4" s="1292"/>
      <c r="AA4" s="1292"/>
      <c r="AB4" s="1292"/>
      <c r="AC4" s="1292"/>
      <c r="AD4" s="1292"/>
      <c r="AE4" s="1292"/>
      <c r="AF4" s="1292"/>
      <c r="AG4" s="1292"/>
      <c r="AH4" s="1292"/>
      <c r="AI4" s="1292"/>
      <c r="AJ4" s="1292"/>
      <c r="AK4" s="1292"/>
      <c r="AL4" s="1292"/>
      <c r="AM4" s="1292"/>
    </row>
    <row r="5" spans="1:41" s="93" customFormat="1" ht="33.75" customHeight="1">
      <c r="A5" s="1290"/>
      <c r="B5" s="1290"/>
      <c r="C5" s="1291"/>
      <c r="D5" s="1291"/>
      <c r="E5" s="1291"/>
      <c r="F5" s="1292"/>
      <c r="G5" s="1292"/>
      <c r="H5" s="1292"/>
      <c r="I5" s="1292"/>
      <c r="J5" s="1292"/>
      <c r="K5" s="1292"/>
      <c r="L5" s="1293" t="s">
        <v>356</v>
      </c>
      <c r="M5" s="1293"/>
      <c r="N5" s="1293"/>
      <c r="O5" s="1293"/>
      <c r="P5" s="1293" t="s">
        <v>355</v>
      </c>
      <c r="Q5" s="1293"/>
      <c r="R5" s="1293"/>
      <c r="S5" s="1293" t="s">
        <v>378</v>
      </c>
      <c r="T5" s="1293"/>
      <c r="U5" s="1293"/>
      <c r="V5" s="1278" t="s">
        <v>379</v>
      </c>
      <c r="W5" s="1279"/>
      <c r="X5" s="1279"/>
      <c r="Y5" s="1280"/>
      <c r="Z5" s="1278" t="s">
        <v>380</v>
      </c>
      <c r="AA5" s="1279"/>
      <c r="AB5" s="1279"/>
      <c r="AC5" s="1280"/>
      <c r="AD5" s="1278" t="s">
        <v>381</v>
      </c>
      <c r="AE5" s="1279"/>
      <c r="AF5" s="1279"/>
      <c r="AG5" s="1279"/>
      <c r="AH5" s="1279"/>
      <c r="AI5" s="1279"/>
      <c r="AJ5" s="1280"/>
      <c r="AK5" s="1293" t="s">
        <v>382</v>
      </c>
      <c r="AL5" s="1293"/>
      <c r="AM5" s="1293"/>
    </row>
    <row r="6" spans="1:41" s="93" customFormat="1" ht="30" customHeight="1">
      <c r="A6" s="1290"/>
      <c r="B6" s="1290"/>
      <c r="C6" s="1291"/>
      <c r="D6" s="1294" t="s">
        <v>330</v>
      </c>
      <c r="E6" s="1294" t="s">
        <v>331</v>
      </c>
      <c r="F6" s="1277" t="s">
        <v>262</v>
      </c>
      <c r="G6" s="1277" t="s">
        <v>263</v>
      </c>
      <c r="H6" s="1277" t="s">
        <v>264</v>
      </c>
      <c r="I6" s="1277" t="s">
        <v>265</v>
      </c>
      <c r="J6" s="1277" t="s">
        <v>266</v>
      </c>
      <c r="K6" s="1277" t="s">
        <v>267</v>
      </c>
      <c r="L6" s="1283" t="s">
        <v>274</v>
      </c>
      <c r="M6" s="1283" t="s">
        <v>384</v>
      </c>
      <c r="N6" s="1283" t="s">
        <v>271</v>
      </c>
      <c r="O6" s="1283" t="s">
        <v>383</v>
      </c>
      <c r="P6" s="1283" t="s">
        <v>518</v>
      </c>
      <c r="Q6" s="1283" t="s">
        <v>273</v>
      </c>
      <c r="R6" s="1296" t="s">
        <v>385</v>
      </c>
      <c r="S6" s="1281" t="s">
        <v>388</v>
      </c>
      <c r="T6" s="1281" t="s">
        <v>387</v>
      </c>
      <c r="U6" s="1281" t="s">
        <v>386</v>
      </c>
      <c r="V6" s="1281" t="s">
        <v>389</v>
      </c>
      <c r="W6" s="1281" t="s">
        <v>390</v>
      </c>
      <c r="X6" s="1281" t="s">
        <v>25</v>
      </c>
      <c r="Y6" s="1281" t="s">
        <v>391</v>
      </c>
      <c r="Z6" s="1281" t="s">
        <v>392</v>
      </c>
      <c r="AA6" s="1281" t="s">
        <v>393</v>
      </c>
      <c r="AB6" s="1281" t="s">
        <v>493</v>
      </c>
      <c r="AC6" s="1281" t="s">
        <v>494</v>
      </c>
      <c r="AD6" s="1297" t="s">
        <v>592</v>
      </c>
      <c r="AE6" s="1299" t="s">
        <v>394</v>
      </c>
      <c r="AF6" s="1299"/>
      <c r="AG6" s="1299"/>
      <c r="AH6" s="1300" t="s">
        <v>395</v>
      </c>
      <c r="AI6" s="1300" t="s">
        <v>396</v>
      </c>
      <c r="AJ6" s="1296" t="s">
        <v>15</v>
      </c>
      <c r="AK6" s="1296" t="s">
        <v>397</v>
      </c>
      <c r="AL6" s="1296" t="s">
        <v>398</v>
      </c>
      <c r="AM6" s="1283" t="s">
        <v>15</v>
      </c>
    </row>
    <row r="7" spans="1:41" ht="114.75" customHeight="1">
      <c r="A7" s="1290"/>
      <c r="B7" s="1290"/>
      <c r="C7" s="1291"/>
      <c r="D7" s="1295"/>
      <c r="E7" s="1295"/>
      <c r="F7" s="1277"/>
      <c r="G7" s="1277"/>
      <c r="H7" s="1277"/>
      <c r="I7" s="1277"/>
      <c r="J7" s="1277"/>
      <c r="K7" s="1277"/>
      <c r="L7" s="1283"/>
      <c r="M7" s="1283"/>
      <c r="N7" s="1283"/>
      <c r="O7" s="1283"/>
      <c r="P7" s="1283"/>
      <c r="Q7" s="1283"/>
      <c r="R7" s="1296"/>
      <c r="S7" s="1282"/>
      <c r="T7" s="1282"/>
      <c r="U7" s="1282"/>
      <c r="V7" s="1282"/>
      <c r="W7" s="1282"/>
      <c r="X7" s="1282"/>
      <c r="Y7" s="1282"/>
      <c r="Z7" s="1282"/>
      <c r="AA7" s="1282"/>
      <c r="AB7" s="1282"/>
      <c r="AC7" s="1282"/>
      <c r="AD7" s="1298"/>
      <c r="AE7" s="164" t="s">
        <v>401</v>
      </c>
      <c r="AF7" s="164" t="s">
        <v>400</v>
      </c>
      <c r="AG7" s="164" t="s">
        <v>399</v>
      </c>
      <c r="AH7" s="1300"/>
      <c r="AI7" s="1300"/>
      <c r="AJ7" s="1296"/>
      <c r="AK7" s="1296"/>
      <c r="AL7" s="1296"/>
      <c r="AM7" s="1283"/>
    </row>
    <row r="8" spans="1:41" s="14" customFormat="1" ht="24.75" customHeight="1">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c r="AM8" s="165">
        <v>39</v>
      </c>
    </row>
    <row r="9" spans="1:41" ht="32.25" customHeight="1">
      <c r="A9" s="166"/>
      <c r="B9" s="167" t="s">
        <v>144</v>
      </c>
      <c r="C9" s="775">
        <f>SUM(F9:K9)</f>
        <v>0</v>
      </c>
      <c r="D9" s="776"/>
      <c r="E9" s="776"/>
      <c r="F9" s="776"/>
      <c r="G9" s="776"/>
      <c r="H9" s="776"/>
      <c r="I9" s="776"/>
      <c r="J9" s="776"/>
      <c r="K9" s="776"/>
      <c r="L9" s="777"/>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168" t="str">
        <f>IF(D9+E9=C9,"Đúng","Sai")</f>
        <v>Đúng</v>
      </c>
      <c r="AO9" s="168" t="str">
        <f>IF(AND(L9&lt;=C9,M9&lt;=C9,N9&lt;=C9,O9&lt;=C9,P9&lt;=C9,Q9&lt;=C9,R9&lt;=C9,S9&lt;=C9,T9&lt;=C9,U9&lt;=C9,V9&lt;=C9,W9&lt;=C9,X9&lt;=C9,Y9&lt;=C9,Z9&lt;=C9,AA9&lt;=C9,AB9&lt;=C9,AC9&lt;=C9,AD9&lt;=C9,AE9&lt;=C9,AF9&lt;=C9,AG9&lt;=C9,AH9&lt;=C9,AI9&lt;=C9,AJ9&lt;=C9,AK9&lt;=C9,AL9&lt;=C9,AM9&lt;=C9),"Đúng","Sai")</f>
        <v>Đúng</v>
      </c>
    </row>
    <row r="10" spans="1:41" ht="32.25" customHeight="1">
      <c r="A10" s="169"/>
      <c r="B10" s="170" t="s">
        <v>275</v>
      </c>
      <c r="C10" s="779">
        <f>SUM(F10:K10)</f>
        <v>0</v>
      </c>
      <c r="D10" s="780"/>
      <c r="E10" s="780"/>
      <c r="F10" s="780"/>
      <c r="G10" s="780"/>
      <c r="H10" s="780"/>
      <c r="I10" s="780"/>
      <c r="J10" s="780"/>
      <c r="K10" s="780"/>
      <c r="L10" s="780"/>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1"/>
      <c r="AN10" s="168" t="str">
        <f t="shared" ref="AN10:AN13" si="0">IF(D10+E10=C10,"Đúng","Sai")</f>
        <v>Đúng</v>
      </c>
      <c r="AO10" s="168" t="str">
        <f t="shared" ref="AO10:AO13" si="1">IF(AND(L10&lt;=C10,M10&lt;=C10,N10&lt;=C10,O10&lt;=C10,P10&lt;=C10,Q10&lt;=C10,R10&lt;=C10,S10&lt;=C10,T10&lt;=C10,U10&lt;=C10,V10&lt;=C10,W10&lt;=C10,X10&lt;=C10,Y10&lt;=C10,Z10&lt;=C10,AA10&lt;=C10,AB10&lt;=C10,AC10&lt;=C10,AD10&lt;=C10,AE10&lt;=C10,AF10&lt;=C10,AG10&lt;=C10,AH10&lt;=C10,AI10&lt;=C10,AJ10&lt;=C10,AK10&lt;=C10,AL10&lt;=C10,AM10&lt;=C10),"Đúng","Sai")</f>
        <v>Đúng</v>
      </c>
    </row>
    <row r="11" spans="1:41" ht="32.25" customHeight="1">
      <c r="A11" s="169"/>
      <c r="B11" s="170" t="s">
        <v>276</v>
      </c>
      <c r="C11" s="779">
        <f t="shared" ref="C11:C12" si="2">SUM(F11:K11)</f>
        <v>0</v>
      </c>
      <c r="D11" s="780"/>
      <c r="E11" s="780"/>
      <c r="F11" s="780"/>
      <c r="G11" s="780"/>
      <c r="H11" s="780"/>
      <c r="I11" s="780"/>
      <c r="J11" s="780"/>
      <c r="K11" s="780"/>
      <c r="L11" s="780"/>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168" t="str">
        <f t="shared" si="0"/>
        <v>Đúng</v>
      </c>
      <c r="AO11" s="168" t="str">
        <f t="shared" si="1"/>
        <v>Đúng</v>
      </c>
    </row>
    <row r="12" spans="1:41" ht="32.25" customHeight="1">
      <c r="A12" s="171"/>
      <c r="B12" s="172" t="s">
        <v>26</v>
      </c>
      <c r="C12" s="779">
        <f t="shared" si="2"/>
        <v>0</v>
      </c>
      <c r="D12" s="782"/>
      <c r="E12" s="782"/>
      <c r="F12" s="782"/>
      <c r="G12" s="782"/>
      <c r="H12" s="782"/>
      <c r="I12" s="782"/>
      <c r="J12" s="782"/>
      <c r="K12" s="782"/>
      <c r="L12" s="782"/>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168" t="str">
        <f t="shared" si="0"/>
        <v>Đúng</v>
      </c>
      <c r="AO12" s="168" t="str">
        <f t="shared" si="1"/>
        <v>Đúng</v>
      </c>
    </row>
    <row r="13" spans="1:41" ht="33.75" customHeight="1">
      <c r="A13" s="534" t="s">
        <v>22</v>
      </c>
      <c r="B13" s="584" t="s">
        <v>925</v>
      </c>
      <c r="C13" s="784">
        <f>SUM(C9:C12)</f>
        <v>0</v>
      </c>
      <c r="D13" s="784">
        <f t="shared" ref="D13:AL13" si="3">SUM(D9:D12)</f>
        <v>0</v>
      </c>
      <c r="E13" s="784">
        <f t="shared" si="3"/>
        <v>0</v>
      </c>
      <c r="F13" s="784">
        <f t="shared" si="3"/>
        <v>0</v>
      </c>
      <c r="G13" s="784">
        <f t="shared" si="3"/>
        <v>0</v>
      </c>
      <c r="H13" s="784">
        <f t="shared" si="3"/>
        <v>0</v>
      </c>
      <c r="I13" s="784">
        <f t="shared" si="3"/>
        <v>0</v>
      </c>
      <c r="J13" s="784">
        <f t="shared" si="3"/>
        <v>0</v>
      </c>
      <c r="K13" s="784">
        <f t="shared" si="3"/>
        <v>0</v>
      </c>
      <c r="L13" s="784">
        <f t="shared" si="3"/>
        <v>0</v>
      </c>
      <c r="M13" s="784">
        <f>SUM(M9:M12)</f>
        <v>0</v>
      </c>
      <c r="N13" s="784">
        <f t="shared" si="3"/>
        <v>0</v>
      </c>
      <c r="O13" s="784">
        <f t="shared" si="3"/>
        <v>0</v>
      </c>
      <c r="P13" s="784">
        <f t="shared" si="3"/>
        <v>0</v>
      </c>
      <c r="Q13" s="784">
        <f t="shared" si="3"/>
        <v>0</v>
      </c>
      <c r="R13" s="784">
        <f t="shared" si="3"/>
        <v>0</v>
      </c>
      <c r="S13" s="784">
        <f t="shared" si="3"/>
        <v>0</v>
      </c>
      <c r="T13" s="784">
        <f t="shared" si="3"/>
        <v>0</v>
      </c>
      <c r="U13" s="784">
        <f t="shared" si="3"/>
        <v>0</v>
      </c>
      <c r="V13" s="784">
        <f t="shared" si="3"/>
        <v>0</v>
      </c>
      <c r="W13" s="784">
        <f t="shared" si="3"/>
        <v>0</v>
      </c>
      <c r="X13" s="784">
        <f t="shared" si="3"/>
        <v>0</v>
      </c>
      <c r="Y13" s="784">
        <f t="shared" si="3"/>
        <v>0</v>
      </c>
      <c r="Z13" s="784">
        <f t="shared" si="3"/>
        <v>0</v>
      </c>
      <c r="AA13" s="784">
        <f t="shared" si="3"/>
        <v>0</v>
      </c>
      <c r="AB13" s="784">
        <f t="shared" si="3"/>
        <v>0</v>
      </c>
      <c r="AC13" s="784">
        <f t="shared" si="3"/>
        <v>0</v>
      </c>
      <c r="AD13" s="784">
        <f t="shared" si="3"/>
        <v>0</v>
      </c>
      <c r="AE13" s="784">
        <f t="shared" si="3"/>
        <v>0</v>
      </c>
      <c r="AF13" s="784">
        <f t="shared" si="3"/>
        <v>0</v>
      </c>
      <c r="AG13" s="784">
        <f t="shared" si="3"/>
        <v>0</v>
      </c>
      <c r="AH13" s="784">
        <f t="shared" si="3"/>
        <v>0</v>
      </c>
      <c r="AI13" s="784">
        <f t="shared" si="3"/>
        <v>0</v>
      </c>
      <c r="AJ13" s="784">
        <f t="shared" si="3"/>
        <v>0</v>
      </c>
      <c r="AK13" s="784">
        <f t="shared" si="3"/>
        <v>0</v>
      </c>
      <c r="AL13" s="784">
        <f t="shared" si="3"/>
        <v>0</v>
      </c>
      <c r="AM13" s="784">
        <f>SUM(AM9:AM12)</f>
        <v>0</v>
      </c>
      <c r="AN13" s="168" t="str">
        <f t="shared" si="0"/>
        <v>Đúng</v>
      </c>
      <c r="AO13" s="168" t="str">
        <f t="shared" si="1"/>
        <v>Đúng</v>
      </c>
    </row>
    <row r="14" spans="1:41"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sheetData>
  <sheetProtection sheet="1" formatCells="0" formatColumns="0" formatRows="0"/>
  <mergeCells count="50">
    <mergeCell ref="AD6:AD7"/>
    <mergeCell ref="H6:H7"/>
    <mergeCell ref="I6:I7"/>
    <mergeCell ref="AM6:AM7"/>
    <mergeCell ref="AE6:AG6"/>
    <mergeCell ref="AH6:AH7"/>
    <mergeCell ref="AI6:AI7"/>
    <mergeCell ref="AJ6:AJ7"/>
    <mergeCell ref="AK6:AK7"/>
    <mergeCell ref="AL6:AL7"/>
    <mergeCell ref="Z5:AC5"/>
    <mergeCell ref="W6:W7"/>
    <mergeCell ref="L5:O5"/>
    <mergeCell ref="P5:R5"/>
    <mergeCell ref="S5:U5"/>
    <mergeCell ref="Y6:Y7"/>
    <mergeCell ref="Z6:Z7"/>
    <mergeCell ref="AA6:AA7"/>
    <mergeCell ref="AB6:AB7"/>
    <mergeCell ref="AC6:AC7"/>
    <mergeCell ref="A2:AG2"/>
    <mergeCell ref="AH2:AM2"/>
    <mergeCell ref="AH3:AM3"/>
    <mergeCell ref="A4:A7"/>
    <mergeCell ref="B4:B7"/>
    <mergeCell ref="C4:C7"/>
    <mergeCell ref="D4:E5"/>
    <mergeCell ref="F4:K5"/>
    <mergeCell ref="L4:AM4"/>
    <mergeCell ref="AK5:AM5"/>
    <mergeCell ref="D6:D7"/>
    <mergeCell ref="E6:E7"/>
    <mergeCell ref="F6:F7"/>
    <mergeCell ref="AD5:AJ5"/>
    <mergeCell ref="R6:R7"/>
    <mergeCell ref="L6:L7"/>
    <mergeCell ref="G6:G7"/>
    <mergeCell ref="J6:J7"/>
    <mergeCell ref="K6:K7"/>
    <mergeCell ref="V5:Y5"/>
    <mergeCell ref="S6:S7"/>
    <mergeCell ref="X6:X7"/>
    <mergeCell ref="M6:M7"/>
    <mergeCell ref="N6:N7"/>
    <mergeCell ref="O6:O7"/>
    <mergeCell ref="P6:P7"/>
    <mergeCell ref="Q6:Q7"/>
    <mergeCell ref="T6:T7"/>
    <mergeCell ref="U6:U7"/>
    <mergeCell ref="V6:V7"/>
  </mergeCells>
  <conditionalFormatting sqref="AN1:AN1048576 AO9:AO13">
    <cfRule type="cellIs" dxfId="0" priority="1" operator="equal">
      <formula>"Đúng"</formula>
    </cfRule>
  </conditionalFormatting>
  <printOptions horizontalCentered="1"/>
  <pageMargins left="0.19685039370078741" right="0.19685039370078741" top="0.39370078740157483" bottom="0.39370078740157483" header="0.19685039370078741" footer="0.19685039370078741"/>
  <pageSetup paperSize="9" scale="89" orientation="landscape" r:id="rId1"/>
</worksheet>
</file>

<file path=xl/worksheets/sheet29.xml><?xml version="1.0" encoding="utf-8"?>
<worksheet xmlns="http://schemas.openxmlformats.org/spreadsheetml/2006/main" xmlns:r="http://schemas.openxmlformats.org/officeDocument/2006/relationships">
  <dimension ref="A1:R51"/>
  <sheetViews>
    <sheetView topLeftCell="A4" workbookViewId="0">
      <selection activeCell="E33" sqref="E33"/>
    </sheetView>
  </sheetViews>
  <sheetFormatPr defaultRowHeight="12.75"/>
  <cols>
    <col min="1" max="1" width="4.42578125" customWidth="1"/>
    <col min="2" max="2" width="32.85546875" customWidth="1"/>
    <col min="3" max="3" width="16.42578125" style="632" customWidth="1"/>
    <col min="4" max="4" width="18.28515625" style="632" customWidth="1"/>
    <col min="5" max="5" width="15.42578125" customWidth="1"/>
    <col min="6" max="6" width="16.140625" customWidth="1"/>
  </cols>
  <sheetData>
    <row r="1" spans="1:6" ht="18.75" hidden="1">
      <c r="A1" s="483" t="s">
        <v>932</v>
      </c>
      <c r="B1" s="483"/>
      <c r="C1" s="974"/>
      <c r="D1" s="974"/>
      <c r="E1" s="1302"/>
      <c r="F1" s="1302"/>
    </row>
    <row r="2" spans="1:6" ht="18.75" hidden="1">
      <c r="A2" s="797"/>
      <c r="B2" s="797"/>
      <c r="C2" s="970"/>
      <c r="D2" s="970"/>
      <c r="E2" s="1303"/>
      <c r="F2" s="1303"/>
    </row>
    <row r="3" spans="1:6" ht="18.75" hidden="1">
      <c r="A3" s="798"/>
      <c r="B3" s="793"/>
      <c r="C3" s="970"/>
      <c r="D3" s="970"/>
      <c r="E3" s="483"/>
      <c r="F3" s="483"/>
    </row>
    <row r="4" spans="1:6" ht="22.5" customHeight="1">
      <c r="A4" s="997" t="s">
        <v>934</v>
      </c>
      <c r="B4" s="997"/>
      <c r="C4" s="997"/>
      <c r="D4" s="997"/>
      <c r="E4" s="997"/>
      <c r="F4" s="997"/>
    </row>
    <row r="5" spans="1:6" ht="21.75" customHeight="1">
      <c r="A5" s="1304" t="s">
        <v>935</v>
      </c>
      <c r="B5" s="1304"/>
      <c r="C5" s="1304"/>
      <c r="D5" s="1304"/>
      <c r="E5" s="1304"/>
      <c r="F5" s="1304"/>
    </row>
    <row r="6" spans="1:6" ht="21" customHeight="1">
      <c r="A6" s="798"/>
      <c r="B6" s="483"/>
      <c r="C6" s="974"/>
      <c r="D6" s="974"/>
      <c r="E6" s="483"/>
      <c r="F6" s="794" t="s">
        <v>936</v>
      </c>
    </row>
    <row r="7" spans="1:6" ht="7.5" customHeight="1">
      <c r="A7" s="798"/>
      <c r="B7" s="483"/>
      <c r="C7" s="974"/>
      <c r="D7" s="974"/>
      <c r="E7" s="483"/>
      <c r="F7" s="793"/>
    </row>
    <row r="8" spans="1:6" ht="15.75" customHeight="1">
      <c r="A8" s="1232" t="s">
        <v>295</v>
      </c>
      <c r="B8" s="1232" t="s">
        <v>937</v>
      </c>
      <c r="C8" s="969"/>
      <c r="D8" s="969"/>
      <c r="E8" s="973"/>
      <c r="F8" s="1232" t="s">
        <v>938</v>
      </c>
    </row>
    <row r="9" spans="1:6" ht="35.25" customHeight="1">
      <c r="A9" s="1232"/>
      <c r="B9" s="1232"/>
      <c r="C9" s="804" t="s">
        <v>1110</v>
      </c>
      <c r="D9" s="804" t="s">
        <v>977</v>
      </c>
      <c r="E9" s="805" t="s">
        <v>978</v>
      </c>
      <c r="F9" s="1232"/>
    </row>
    <row r="10" spans="1:6" ht="17.25" customHeight="1">
      <c r="A10" s="795">
        <v>1</v>
      </c>
      <c r="B10" s="806" t="s">
        <v>939</v>
      </c>
      <c r="C10" s="971">
        <v>1696</v>
      </c>
      <c r="D10" s="971">
        <v>596</v>
      </c>
      <c r="E10" s="807"/>
      <c r="F10" s="808"/>
    </row>
    <row r="11" spans="1:6" ht="17.25" customHeight="1">
      <c r="A11" s="809"/>
      <c r="B11" s="810" t="s">
        <v>940</v>
      </c>
      <c r="C11" s="816"/>
      <c r="D11" s="816"/>
      <c r="E11" s="811"/>
      <c r="F11" s="812"/>
    </row>
    <row r="12" spans="1:6" ht="17.25" customHeight="1">
      <c r="A12" s="809" t="s">
        <v>941</v>
      </c>
      <c r="B12" s="813" t="s">
        <v>942</v>
      </c>
      <c r="C12" s="809">
        <v>1</v>
      </c>
      <c r="D12" s="809"/>
      <c r="E12" s="811"/>
      <c r="F12" s="812"/>
    </row>
    <row r="13" spans="1:6" ht="17.25" customHeight="1">
      <c r="A13" s="809" t="s">
        <v>941</v>
      </c>
      <c r="B13" s="813" t="s">
        <v>943</v>
      </c>
      <c r="C13" s="809">
        <v>816</v>
      </c>
      <c r="D13" s="809">
        <v>309</v>
      </c>
      <c r="E13" s="811"/>
      <c r="F13" s="811"/>
    </row>
    <row r="14" spans="1:6" ht="17.25" customHeight="1">
      <c r="A14" s="809" t="s">
        <v>941</v>
      </c>
      <c r="B14" s="813" t="s">
        <v>944</v>
      </c>
      <c r="C14" s="809">
        <v>78</v>
      </c>
      <c r="D14" s="809">
        <v>17</v>
      </c>
      <c r="E14" s="811"/>
      <c r="F14" s="811"/>
    </row>
    <row r="15" spans="1:6" ht="17.25" customHeight="1">
      <c r="A15" s="809" t="s">
        <v>941</v>
      </c>
      <c r="B15" s="813" t="s">
        <v>945</v>
      </c>
      <c r="C15" s="809">
        <v>12</v>
      </c>
      <c r="D15" s="809">
        <v>14</v>
      </c>
      <c r="E15" s="811"/>
      <c r="F15" s="811"/>
    </row>
    <row r="16" spans="1:6" ht="17.25" customHeight="1">
      <c r="A16" s="809" t="s">
        <v>941</v>
      </c>
      <c r="B16" s="813" t="s">
        <v>946</v>
      </c>
      <c r="C16" s="809">
        <v>176</v>
      </c>
      <c r="D16" s="809">
        <v>18</v>
      </c>
      <c r="E16" s="811"/>
      <c r="F16" s="811"/>
    </row>
    <row r="17" spans="1:6" ht="17.25" customHeight="1">
      <c r="A17" s="809" t="s">
        <v>941</v>
      </c>
      <c r="B17" s="813" t="s">
        <v>947</v>
      </c>
      <c r="C17" s="809">
        <v>575</v>
      </c>
      <c r="D17" s="809">
        <v>193</v>
      </c>
      <c r="E17" s="811"/>
      <c r="F17" s="811"/>
    </row>
    <row r="18" spans="1:6" ht="17.25" customHeight="1">
      <c r="A18" s="809" t="s">
        <v>941</v>
      </c>
      <c r="B18" s="814" t="s">
        <v>948</v>
      </c>
      <c r="C18" s="981">
        <v>146</v>
      </c>
      <c r="D18" s="981">
        <v>66</v>
      </c>
      <c r="E18" s="811"/>
      <c r="F18" s="811"/>
    </row>
    <row r="19" spans="1:6" ht="17.25" customHeight="1">
      <c r="A19" s="809" t="s">
        <v>941</v>
      </c>
      <c r="B19" s="813" t="s">
        <v>949</v>
      </c>
      <c r="C19" s="809">
        <v>34</v>
      </c>
      <c r="D19" s="809">
        <v>29</v>
      </c>
      <c r="E19" s="811"/>
      <c r="F19" s="811"/>
    </row>
    <row r="20" spans="1:6" ht="17.25" customHeight="1">
      <c r="A20" s="809"/>
      <c r="B20" s="815" t="s">
        <v>950</v>
      </c>
      <c r="C20" s="982">
        <v>23</v>
      </c>
      <c r="D20" s="982">
        <v>29</v>
      </c>
      <c r="E20" s="811"/>
      <c r="F20" s="811"/>
    </row>
    <row r="21" spans="1:6" ht="31.5" customHeight="1">
      <c r="A21" s="809"/>
      <c r="B21" s="815" t="s">
        <v>951</v>
      </c>
      <c r="C21" s="982">
        <v>11</v>
      </c>
      <c r="D21" s="982"/>
      <c r="E21" s="811"/>
      <c r="F21" s="811"/>
    </row>
    <row r="22" spans="1:6" ht="28.5" customHeight="1">
      <c r="A22" s="809" t="s">
        <v>941</v>
      </c>
      <c r="B22" s="815" t="s">
        <v>952</v>
      </c>
      <c r="C22" s="982">
        <v>646</v>
      </c>
      <c r="D22" s="982">
        <v>197</v>
      </c>
      <c r="E22" s="811"/>
      <c r="F22" s="811"/>
    </row>
    <row r="23" spans="1:6" ht="18.75" customHeight="1">
      <c r="A23" s="809" t="s">
        <v>941</v>
      </c>
      <c r="B23" s="814" t="s">
        <v>953</v>
      </c>
      <c r="C23" s="981">
        <v>1</v>
      </c>
      <c r="D23" s="981">
        <v>1</v>
      </c>
      <c r="E23" s="811"/>
      <c r="F23" s="811"/>
    </row>
    <row r="24" spans="1:6" ht="18.75" customHeight="1">
      <c r="A24" s="809" t="s">
        <v>941</v>
      </c>
      <c r="B24" s="814" t="s">
        <v>954</v>
      </c>
      <c r="C24" s="981">
        <v>70</v>
      </c>
      <c r="D24" s="981">
        <v>21</v>
      </c>
      <c r="E24" s="811"/>
      <c r="F24" s="811"/>
    </row>
    <row r="25" spans="1:6" ht="18.75" customHeight="1">
      <c r="A25" s="809" t="s">
        <v>941</v>
      </c>
      <c r="B25" s="813" t="s">
        <v>955</v>
      </c>
      <c r="C25" s="809">
        <v>50</v>
      </c>
      <c r="D25" s="809">
        <v>54</v>
      </c>
      <c r="E25" s="811"/>
      <c r="F25" s="811"/>
    </row>
    <row r="26" spans="1:6" ht="18.75" customHeight="1">
      <c r="A26" s="795">
        <v>2</v>
      </c>
      <c r="B26" s="806" t="s">
        <v>956</v>
      </c>
      <c r="C26" s="971"/>
      <c r="D26" s="971"/>
      <c r="E26" s="807"/>
      <c r="F26" s="807"/>
    </row>
    <row r="27" spans="1:6" ht="15.75" customHeight="1">
      <c r="A27" s="809"/>
      <c r="B27" s="813" t="s">
        <v>957</v>
      </c>
      <c r="C27" s="809">
        <v>1193</v>
      </c>
      <c r="D27" s="809">
        <v>433</v>
      </c>
      <c r="E27" s="811"/>
      <c r="F27" s="811"/>
    </row>
    <row r="28" spans="1:6" ht="15.75" customHeight="1">
      <c r="A28" s="809"/>
      <c r="B28" s="813" t="s">
        <v>958</v>
      </c>
      <c r="C28" s="809">
        <v>247</v>
      </c>
      <c r="D28" s="809">
        <v>93</v>
      </c>
      <c r="E28" s="811"/>
      <c r="F28" s="811"/>
    </row>
    <row r="29" spans="1:6" ht="15.75" customHeight="1">
      <c r="A29" s="795">
        <v>3</v>
      </c>
      <c r="B29" s="806" t="s">
        <v>959</v>
      </c>
      <c r="C29" s="971"/>
      <c r="D29" s="971"/>
      <c r="E29" s="807"/>
      <c r="F29" s="807"/>
    </row>
    <row r="30" spans="1:6" ht="15.75" customHeight="1">
      <c r="A30" s="809"/>
      <c r="B30" s="813" t="s">
        <v>960</v>
      </c>
      <c r="C30" s="809">
        <v>1201</v>
      </c>
      <c r="D30" s="809">
        <v>414</v>
      </c>
      <c r="E30" s="811"/>
      <c r="F30" s="811"/>
    </row>
    <row r="31" spans="1:6" ht="15.75" customHeight="1">
      <c r="A31" s="809"/>
      <c r="B31" s="813" t="s">
        <v>961</v>
      </c>
      <c r="C31" s="809">
        <v>390</v>
      </c>
      <c r="D31" s="809">
        <v>146</v>
      </c>
      <c r="E31" s="811"/>
      <c r="F31" s="811"/>
    </row>
    <row r="32" spans="1:6" ht="15.75" customHeight="1">
      <c r="A32" s="809"/>
      <c r="B32" s="813" t="s">
        <v>962</v>
      </c>
      <c r="C32" s="809">
        <v>95</v>
      </c>
      <c r="D32" s="809">
        <v>30</v>
      </c>
      <c r="E32" s="811"/>
      <c r="F32" s="811"/>
    </row>
    <row r="33" spans="1:18" ht="15.75" customHeight="1">
      <c r="A33" s="809"/>
      <c r="B33" s="813" t="s">
        <v>963</v>
      </c>
      <c r="C33" s="809">
        <v>10</v>
      </c>
      <c r="D33" s="809">
        <v>6</v>
      </c>
      <c r="E33" s="811"/>
      <c r="F33" s="811"/>
    </row>
    <row r="34" spans="1:18" ht="15.75" customHeight="1">
      <c r="A34" s="816"/>
      <c r="B34" s="810" t="s">
        <v>964</v>
      </c>
      <c r="C34" s="995">
        <v>27.888561320754718</v>
      </c>
      <c r="D34" s="995">
        <v>28.063758389261746</v>
      </c>
      <c r="E34" s="817"/>
      <c r="F34" s="817"/>
    </row>
    <row r="35" spans="1:18" ht="15.75" customHeight="1">
      <c r="A35" s="818">
        <v>4</v>
      </c>
      <c r="B35" s="819" t="s">
        <v>965</v>
      </c>
      <c r="C35" s="818"/>
      <c r="D35" s="818"/>
      <c r="E35" s="820"/>
      <c r="F35" s="820"/>
    </row>
    <row r="36" spans="1:18" ht="15.75" customHeight="1">
      <c r="A36" s="809"/>
      <c r="B36" s="813" t="s">
        <v>966</v>
      </c>
      <c r="C36" s="809"/>
      <c r="D36" s="809"/>
      <c r="E36" s="811"/>
      <c r="F36" s="811"/>
    </row>
    <row r="37" spans="1:18" ht="15.75" customHeight="1">
      <c r="A37" s="809"/>
      <c r="B37" s="813" t="s">
        <v>967</v>
      </c>
      <c r="C37" s="809">
        <v>12</v>
      </c>
      <c r="D37" s="809"/>
      <c r="E37" s="811"/>
      <c r="F37" s="811"/>
    </row>
    <row r="38" spans="1:18" ht="15.75" customHeight="1">
      <c r="A38" s="809"/>
      <c r="B38" s="813" t="s">
        <v>968</v>
      </c>
      <c r="C38" s="809">
        <v>156</v>
      </c>
      <c r="D38" s="809">
        <v>72</v>
      </c>
      <c r="E38" s="811"/>
      <c r="F38" s="811"/>
    </row>
    <row r="39" spans="1:18" ht="15.75" customHeight="1">
      <c r="A39" s="809"/>
      <c r="B39" s="813" t="s">
        <v>969</v>
      </c>
      <c r="C39" s="809">
        <v>1528</v>
      </c>
      <c r="D39" s="809">
        <v>524</v>
      </c>
      <c r="E39" s="811"/>
      <c r="F39" s="811"/>
    </row>
    <row r="40" spans="1:18" ht="15.75" customHeight="1">
      <c r="A40" s="795">
        <v>5</v>
      </c>
      <c r="B40" s="806" t="s">
        <v>970</v>
      </c>
      <c r="C40" s="971"/>
      <c r="D40" s="971"/>
      <c r="E40" s="807"/>
      <c r="F40" s="807"/>
    </row>
    <row r="41" spans="1:18" ht="15.75" customHeight="1">
      <c r="A41" s="809"/>
      <c r="B41" s="814" t="s">
        <v>385</v>
      </c>
      <c r="C41" s="981">
        <v>22</v>
      </c>
      <c r="D41" s="981">
        <v>1</v>
      </c>
      <c r="E41" s="811"/>
      <c r="F41" s="811"/>
    </row>
    <row r="42" spans="1:18" ht="15.75" customHeight="1">
      <c r="A42" s="809"/>
      <c r="B42" s="813" t="s">
        <v>971</v>
      </c>
      <c r="C42" s="809">
        <v>324</v>
      </c>
      <c r="D42" s="809">
        <v>47</v>
      </c>
      <c r="E42" s="811"/>
      <c r="F42" s="811"/>
    </row>
    <row r="43" spans="1:18" ht="15.75" customHeight="1">
      <c r="A43" s="809"/>
      <c r="B43" s="813" t="s">
        <v>972</v>
      </c>
      <c r="C43" s="809">
        <v>248</v>
      </c>
      <c r="D43" s="809">
        <v>88</v>
      </c>
      <c r="E43" s="811"/>
      <c r="F43" s="811"/>
    </row>
    <row r="44" spans="1:18" ht="15.75" customHeight="1">
      <c r="A44" s="809"/>
      <c r="B44" s="813" t="s">
        <v>973</v>
      </c>
      <c r="C44" s="809">
        <v>599</v>
      </c>
      <c r="D44" s="809">
        <v>207</v>
      </c>
      <c r="E44" s="811"/>
      <c r="F44" s="811"/>
    </row>
    <row r="45" spans="1:18" ht="15.75" customHeight="1">
      <c r="A45" s="809"/>
      <c r="B45" s="813" t="s">
        <v>974</v>
      </c>
      <c r="C45" s="809">
        <v>10</v>
      </c>
      <c r="D45" s="809">
        <v>4</v>
      </c>
      <c r="E45" s="811"/>
      <c r="F45" s="811"/>
    </row>
    <row r="46" spans="1:18" ht="15.75" customHeight="1">
      <c r="A46" s="809"/>
      <c r="B46" s="813" t="s">
        <v>274</v>
      </c>
      <c r="C46" s="809"/>
      <c r="D46" s="809"/>
      <c r="E46" s="811"/>
      <c r="F46" s="811"/>
    </row>
    <row r="47" spans="1:18" ht="12" customHeight="1">
      <c r="A47" s="886"/>
      <c r="B47" s="887"/>
      <c r="C47" s="886"/>
      <c r="D47" s="886"/>
      <c r="E47" s="888"/>
      <c r="F47" s="888"/>
    </row>
    <row r="48" spans="1:18" s="796" customFormat="1" ht="47.25" customHeight="1">
      <c r="A48" s="1305" t="s">
        <v>1111</v>
      </c>
      <c r="B48" s="1305"/>
      <c r="C48" s="1305"/>
      <c r="D48" s="1305"/>
      <c r="E48" s="1305"/>
      <c r="F48" s="1305"/>
      <c r="G48" s="885"/>
      <c r="H48" s="885"/>
      <c r="I48" s="885"/>
      <c r="J48" s="885"/>
      <c r="K48" s="885"/>
      <c r="L48" s="885"/>
      <c r="M48" s="885"/>
      <c r="N48" s="885"/>
      <c r="O48" s="885"/>
      <c r="P48" s="885"/>
      <c r="Q48" s="885"/>
      <c r="R48" s="885"/>
    </row>
    <row r="49" spans="1:6" ht="9.75" customHeight="1">
      <c r="A49" s="800"/>
      <c r="B49" s="801"/>
      <c r="C49" s="800"/>
      <c r="D49" s="800"/>
      <c r="E49" s="802"/>
      <c r="F49" s="802"/>
    </row>
    <row r="50" spans="1:6" ht="18.75">
      <c r="A50" s="798"/>
      <c r="B50" s="803" t="s">
        <v>975</v>
      </c>
      <c r="C50" s="972"/>
      <c r="D50" s="972"/>
      <c r="E50" s="1301"/>
      <c r="F50" s="1301"/>
    </row>
    <row r="51" spans="1:6" ht="18.75">
      <c r="A51" s="798"/>
      <c r="B51" s="798" t="s">
        <v>976</v>
      </c>
      <c r="C51" s="974"/>
      <c r="D51" s="974"/>
      <c r="E51" s="1301"/>
      <c r="F51" s="1301"/>
    </row>
  </sheetData>
  <mergeCells count="10">
    <mergeCell ref="E50:F50"/>
    <mergeCell ref="E51:F51"/>
    <mergeCell ref="E1:F1"/>
    <mergeCell ref="E2:F2"/>
    <mergeCell ref="A4:F4"/>
    <mergeCell ref="A5:F5"/>
    <mergeCell ref="A8:A9"/>
    <mergeCell ref="B8:B9"/>
    <mergeCell ref="F8:F9"/>
    <mergeCell ref="A48:F48"/>
  </mergeCells>
  <printOptions horizontalCentered="1"/>
  <pageMargins left="0" right="0" top="0.25" bottom="0.2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sheetPr codeName="Sheet5">
    <tabColor rgb="FFFFFF00"/>
    <pageSetUpPr fitToPage="1"/>
  </sheetPr>
  <dimension ref="A1:AC44"/>
  <sheetViews>
    <sheetView topLeftCell="A6" zoomScale="115" zoomScaleNormal="115" workbookViewId="0">
      <selection activeCell="B15" sqref="B15"/>
    </sheetView>
  </sheetViews>
  <sheetFormatPr defaultColWidth="9.140625" defaultRowHeight="11.25"/>
  <cols>
    <col min="1" max="1" width="5.28515625" style="430" customWidth="1"/>
    <col min="2" max="2" width="28.42578125" style="431" customWidth="1"/>
    <col min="3" max="3" width="7" style="432" customWidth="1"/>
    <col min="4" max="4" width="5.85546875" style="426" customWidth="1"/>
    <col min="5" max="8" width="5.42578125" style="426" customWidth="1"/>
    <col min="9" max="9" width="6.140625" style="426" customWidth="1"/>
    <col min="10" max="10" width="5.42578125" style="426" customWidth="1"/>
    <col min="11" max="11" width="5.140625" style="426" customWidth="1"/>
    <col min="12" max="12" width="4.85546875" style="426" customWidth="1"/>
    <col min="13" max="13" width="5.42578125" style="426" customWidth="1"/>
    <col min="14" max="15" width="6.85546875" style="426" customWidth="1"/>
    <col min="16" max="16" width="8.42578125" style="426" customWidth="1"/>
    <col min="17" max="17" width="8.85546875" style="426" customWidth="1"/>
    <col min="18" max="18" width="5.7109375" style="426" customWidth="1"/>
    <col min="19" max="19" width="5.42578125" style="426" customWidth="1"/>
    <col min="20" max="20" width="5.7109375" style="426" customWidth="1"/>
    <col min="21" max="25" width="5.42578125" style="426" customWidth="1"/>
    <col min="26" max="26" width="5.5703125" style="426" customWidth="1"/>
    <col min="27" max="27" width="6.28515625" style="426" customWidth="1"/>
    <col min="28" max="28" width="5.42578125" style="426" customWidth="1"/>
    <col min="29" max="29" width="6.42578125" style="109" customWidth="1"/>
    <col min="30" max="16384" width="9.140625" style="426"/>
  </cols>
  <sheetData>
    <row r="1" spans="1:29" s="425" customFormat="1" ht="24.95" customHeight="1">
      <c r="A1" s="1003" t="s">
        <v>0</v>
      </c>
      <c r="B1" s="1003"/>
      <c r="C1" s="1003"/>
      <c r="D1" s="1003"/>
      <c r="E1" s="1003"/>
      <c r="F1" s="1003"/>
      <c r="G1" s="1003"/>
      <c r="H1" s="1003"/>
      <c r="I1" s="1003"/>
      <c r="J1" s="1003"/>
      <c r="K1" s="1003"/>
      <c r="L1" s="1003"/>
      <c r="M1" s="1003"/>
      <c r="N1" s="1003"/>
      <c r="O1" s="1003"/>
      <c r="P1" s="1003"/>
      <c r="Q1" s="1003"/>
      <c r="R1" s="1003"/>
      <c r="S1" s="1003"/>
      <c r="T1" s="1003"/>
      <c r="U1" s="1003"/>
      <c r="V1" s="1003"/>
      <c r="W1" s="1004"/>
      <c r="X1" s="1005" t="s">
        <v>316</v>
      </c>
      <c r="Y1" s="1006"/>
      <c r="AC1" s="138"/>
    </row>
    <row r="2" spans="1:29" ht="14.25" customHeight="1">
      <c r="A2" s="388"/>
      <c r="B2" s="388"/>
      <c r="C2" s="388"/>
      <c r="D2" s="388"/>
      <c r="E2" s="388"/>
      <c r="F2" s="389"/>
      <c r="G2" s="389"/>
      <c r="H2" s="389"/>
      <c r="I2" s="389"/>
      <c r="J2" s="389"/>
      <c r="K2" s="389"/>
      <c r="L2" s="389"/>
      <c r="M2" s="389"/>
      <c r="N2" s="389"/>
      <c r="O2" s="389"/>
      <c r="P2" s="389"/>
      <c r="Q2" s="389"/>
      <c r="R2" s="389"/>
      <c r="S2" s="389"/>
      <c r="T2" s="389"/>
      <c r="U2" s="1007" t="s">
        <v>1</v>
      </c>
      <c r="V2" s="1007"/>
      <c r="W2" s="1007"/>
      <c r="X2" s="1007"/>
      <c r="Y2" s="1007"/>
      <c r="AC2" s="138"/>
    </row>
    <row r="3" spans="1:29" ht="24.75" customHeight="1">
      <c r="A3" s="1008" t="s">
        <v>295</v>
      </c>
      <c r="B3" s="1008" t="s">
        <v>2</v>
      </c>
      <c r="C3" s="1011" t="s">
        <v>3</v>
      </c>
      <c r="D3" s="1014" t="s">
        <v>4</v>
      </c>
      <c r="E3" s="1015"/>
      <c r="F3" s="1015"/>
      <c r="G3" s="1015"/>
      <c r="H3" s="1015"/>
      <c r="I3" s="1015"/>
      <c r="J3" s="1015"/>
      <c r="K3" s="1015"/>
      <c r="L3" s="1016"/>
      <c r="M3" s="1014" t="s">
        <v>5</v>
      </c>
      <c r="N3" s="1015"/>
      <c r="O3" s="1015"/>
      <c r="P3" s="1015"/>
      <c r="Q3" s="1015"/>
      <c r="R3" s="1015"/>
      <c r="S3" s="1015"/>
      <c r="T3" s="1015"/>
      <c r="U3" s="1017" t="s">
        <v>6</v>
      </c>
      <c r="V3" s="1018"/>
      <c r="W3" s="1018"/>
      <c r="X3" s="1018"/>
      <c r="Y3" s="1019"/>
      <c r="AC3" s="138"/>
    </row>
    <row r="4" spans="1:29" ht="19.5" customHeight="1">
      <c r="A4" s="1009"/>
      <c r="B4" s="1009"/>
      <c r="C4" s="1012"/>
      <c r="D4" s="1020" t="s">
        <v>7</v>
      </c>
      <c r="E4" s="1020" t="s">
        <v>680</v>
      </c>
      <c r="F4" s="998" t="s">
        <v>8</v>
      </c>
      <c r="G4" s="998" t="s">
        <v>593</v>
      </c>
      <c r="H4" s="998" t="s">
        <v>10</v>
      </c>
      <c r="I4" s="998" t="s">
        <v>413</v>
      </c>
      <c r="J4" s="998" t="s">
        <v>540</v>
      </c>
      <c r="K4" s="998" t="s">
        <v>12</v>
      </c>
      <c r="L4" s="998" t="s">
        <v>13</v>
      </c>
      <c r="M4" s="998" t="s">
        <v>14</v>
      </c>
      <c r="N4" s="998" t="s">
        <v>19</v>
      </c>
      <c r="O4" s="998" t="s">
        <v>445</v>
      </c>
      <c r="P4" s="998" t="s">
        <v>541</v>
      </c>
      <c r="Q4" s="213"/>
      <c r="R4" s="998" t="s">
        <v>432</v>
      </c>
      <c r="S4" s="998" t="s">
        <v>498</v>
      </c>
      <c r="T4" s="998" t="s">
        <v>15</v>
      </c>
      <c r="U4" s="998" t="s">
        <v>16</v>
      </c>
      <c r="V4" s="998" t="s">
        <v>17</v>
      </c>
      <c r="W4" s="1000" t="s">
        <v>18</v>
      </c>
      <c r="X4" s="1001"/>
      <c r="Y4" s="1002"/>
      <c r="AC4" s="138"/>
    </row>
    <row r="5" spans="1:29" s="427" customFormat="1" ht="110.25" customHeight="1">
      <c r="A5" s="1010"/>
      <c r="B5" s="1010"/>
      <c r="C5" s="1013"/>
      <c r="D5" s="1020"/>
      <c r="E5" s="1020"/>
      <c r="F5" s="999"/>
      <c r="G5" s="999"/>
      <c r="H5" s="999"/>
      <c r="I5" s="999"/>
      <c r="J5" s="999"/>
      <c r="K5" s="999"/>
      <c r="L5" s="999"/>
      <c r="M5" s="999"/>
      <c r="N5" s="999"/>
      <c r="O5" s="999"/>
      <c r="P5" s="999"/>
      <c r="Q5" s="241" t="s">
        <v>360</v>
      </c>
      <c r="R5" s="999"/>
      <c r="S5" s="999"/>
      <c r="T5" s="999"/>
      <c r="U5" s="999"/>
      <c r="V5" s="999"/>
      <c r="W5" s="213" t="s">
        <v>476</v>
      </c>
      <c r="X5" s="213" t="s">
        <v>20</v>
      </c>
      <c r="Y5" s="213" t="s">
        <v>21</v>
      </c>
      <c r="AC5" s="446"/>
    </row>
    <row r="6" spans="1:29" s="428" customFormat="1" ht="10.5" customHeight="1">
      <c r="A6" s="390">
        <v>1</v>
      </c>
      <c r="B6" s="390">
        <v>2</v>
      </c>
      <c r="C6" s="391">
        <v>3</v>
      </c>
      <c r="D6" s="391">
        <v>4</v>
      </c>
      <c r="E6" s="391">
        <v>5</v>
      </c>
      <c r="F6" s="391">
        <v>6</v>
      </c>
      <c r="G6" s="391">
        <v>7</v>
      </c>
      <c r="H6" s="391">
        <v>8</v>
      </c>
      <c r="I6" s="391">
        <v>9</v>
      </c>
      <c r="J6" s="391">
        <v>10</v>
      </c>
      <c r="K6" s="391">
        <v>11</v>
      </c>
      <c r="L6" s="391">
        <v>12</v>
      </c>
      <c r="M6" s="391">
        <v>13</v>
      </c>
      <c r="N6" s="391">
        <v>14</v>
      </c>
      <c r="O6" s="391">
        <v>15</v>
      </c>
      <c r="P6" s="391">
        <v>16</v>
      </c>
      <c r="Q6" s="391">
        <v>17</v>
      </c>
      <c r="R6" s="391">
        <v>18</v>
      </c>
      <c r="S6" s="391">
        <v>19</v>
      </c>
      <c r="T6" s="391">
        <v>20</v>
      </c>
      <c r="U6" s="391">
        <v>21</v>
      </c>
      <c r="V6" s="391">
        <v>22</v>
      </c>
      <c r="W6" s="391">
        <v>23</v>
      </c>
      <c r="X6" s="391">
        <v>24</v>
      </c>
      <c r="Y6" s="391">
        <v>25</v>
      </c>
      <c r="AC6" s="410"/>
    </row>
    <row r="7" spans="1:29" s="429" customFormat="1" ht="17.25" customHeight="1">
      <c r="A7" s="369" t="s">
        <v>22</v>
      </c>
      <c r="B7" s="392" t="s">
        <v>412</v>
      </c>
      <c r="C7" s="559">
        <f t="shared" ref="C7:H7" si="0">SUM(C8:C11)</f>
        <v>0</v>
      </c>
      <c r="D7" s="559">
        <f t="shared" si="0"/>
        <v>0</v>
      </c>
      <c r="E7" s="559">
        <f t="shared" si="0"/>
        <v>0</v>
      </c>
      <c r="F7" s="559">
        <f t="shared" si="0"/>
        <v>0</v>
      </c>
      <c r="G7" s="559">
        <f t="shared" si="0"/>
        <v>0</v>
      </c>
      <c r="H7" s="559">
        <f t="shared" si="0"/>
        <v>0</v>
      </c>
      <c r="I7" s="559">
        <f t="shared" ref="I7:Y7" si="1">SUM(I8:I11)</f>
        <v>0</v>
      </c>
      <c r="J7" s="559">
        <f t="shared" si="1"/>
        <v>0</v>
      </c>
      <c r="K7" s="559">
        <f t="shared" si="1"/>
        <v>0</v>
      </c>
      <c r="L7" s="559">
        <f t="shared" si="1"/>
        <v>0</v>
      </c>
      <c r="M7" s="559">
        <f>SUM(M8:M11)</f>
        <v>0</v>
      </c>
      <c r="N7" s="559">
        <f t="shared" si="1"/>
        <v>0</v>
      </c>
      <c r="O7" s="559">
        <f t="shared" si="1"/>
        <v>0</v>
      </c>
      <c r="P7" s="559">
        <f t="shared" si="1"/>
        <v>0</v>
      </c>
      <c r="Q7" s="559">
        <f t="shared" si="1"/>
        <v>0</v>
      </c>
      <c r="R7" s="559">
        <f t="shared" si="1"/>
        <v>0</v>
      </c>
      <c r="S7" s="559">
        <f t="shared" si="1"/>
        <v>0</v>
      </c>
      <c r="T7" s="559">
        <f t="shared" si="1"/>
        <v>0</v>
      </c>
      <c r="U7" s="559">
        <f t="shared" si="1"/>
        <v>0</v>
      </c>
      <c r="V7" s="559">
        <f t="shared" si="1"/>
        <v>0</v>
      </c>
      <c r="W7" s="559">
        <f t="shared" si="1"/>
        <v>0</v>
      </c>
      <c r="X7" s="559">
        <f t="shared" si="1"/>
        <v>0</v>
      </c>
      <c r="Y7" s="559">
        <f t="shared" si="1"/>
        <v>0</v>
      </c>
      <c r="Z7" s="409" t="str">
        <f>IF(AND(M7&lt;=C7,N7&lt;=C7,O7&lt;=C7,P7&lt;=C7,Q7&lt;=C7,R7&lt;=C7,S7&lt;=C7,T7&lt;=C7),"Đúng","Sai")</f>
        <v>Đúng</v>
      </c>
      <c r="AA7" s="138" t="str">
        <f>IF(C7=U7+V7,"Đúng","Sai")</f>
        <v>Đúng</v>
      </c>
      <c r="AB7" s="138" t="str">
        <f>IF(V7=W7+X7,"Đúng","Sai")</f>
        <v>Đúng</v>
      </c>
      <c r="AC7" s="138" t="str">
        <f t="shared" ref="AC7:AC26" si="2">IF(Y7&lt;=X7,"Đúng","Sai")</f>
        <v>Đúng</v>
      </c>
    </row>
    <row r="8" spans="1:29" s="429" customFormat="1" ht="15" customHeight="1">
      <c r="A8" s="393"/>
      <c r="B8" s="361" t="s">
        <v>23</v>
      </c>
      <c r="C8" s="560">
        <f>SUM(D8:L8)</f>
        <v>0</v>
      </c>
      <c r="D8" s="550"/>
      <c r="E8" s="550"/>
      <c r="F8" s="551"/>
      <c r="G8" s="551"/>
      <c r="H8" s="551"/>
      <c r="I8" s="551"/>
      <c r="J8" s="551"/>
      <c r="K8" s="551"/>
      <c r="L8" s="550"/>
      <c r="M8" s="550"/>
      <c r="N8" s="550"/>
      <c r="O8" s="550"/>
      <c r="P8" s="550"/>
      <c r="Q8" s="550"/>
      <c r="R8" s="550"/>
      <c r="S8" s="550"/>
      <c r="T8" s="550"/>
      <c r="U8" s="550"/>
      <c r="V8" s="550"/>
      <c r="W8" s="550"/>
      <c r="X8" s="550"/>
      <c r="Y8" s="550"/>
      <c r="Z8" s="409" t="str">
        <f t="shared" ref="Z8:Z26" si="3">IF(AND(M8&lt;=C8,N8&lt;=C8,O8&lt;=C8,P8&lt;=C8,Q8&lt;=C8,R8&lt;=C8,S8&lt;=C8,T8&lt;=C8),"Đúng","Sai")</f>
        <v>Đúng</v>
      </c>
      <c r="AA8" s="138" t="str">
        <f t="shared" ref="AA8:AA26" si="4">IF(C8=U8+V8,"Đúng","Sai")</f>
        <v>Đúng</v>
      </c>
      <c r="AB8" s="138" t="str">
        <f t="shared" ref="AB8:AB26" si="5">IF(V8=W8+X8,"Đúng","Sai")</f>
        <v>Đúng</v>
      </c>
      <c r="AC8" s="138" t="str">
        <f t="shared" si="2"/>
        <v>Đúng</v>
      </c>
    </row>
    <row r="9" spans="1:29" s="429" customFormat="1" ht="15" customHeight="1">
      <c r="A9" s="359"/>
      <c r="B9" s="327" t="s">
        <v>24</v>
      </c>
      <c r="C9" s="560">
        <f>SUM(D9:L9)</f>
        <v>0</v>
      </c>
      <c r="D9" s="540"/>
      <c r="E9" s="540"/>
      <c r="F9" s="540"/>
      <c r="G9" s="550"/>
      <c r="H9" s="552"/>
      <c r="I9" s="552"/>
      <c r="J9" s="552"/>
      <c r="K9" s="552"/>
      <c r="L9" s="550"/>
      <c r="M9" s="540"/>
      <c r="N9" s="540"/>
      <c r="O9" s="540"/>
      <c r="P9" s="540"/>
      <c r="Q9" s="540"/>
      <c r="R9" s="540"/>
      <c r="S9" s="540"/>
      <c r="T9" s="540"/>
      <c r="U9" s="540"/>
      <c r="V9" s="550"/>
      <c r="W9" s="540"/>
      <c r="X9" s="540"/>
      <c r="Y9" s="540"/>
      <c r="Z9" s="409" t="str">
        <f t="shared" si="3"/>
        <v>Đúng</v>
      </c>
      <c r="AA9" s="138" t="str">
        <f t="shared" si="4"/>
        <v>Đúng</v>
      </c>
      <c r="AB9" s="138" t="str">
        <f t="shared" si="5"/>
        <v>Đúng</v>
      </c>
      <c r="AC9" s="138" t="str">
        <f t="shared" si="2"/>
        <v>Đúng</v>
      </c>
    </row>
    <row r="10" spans="1:29" s="429" customFormat="1" ht="15" customHeight="1">
      <c r="A10" s="359"/>
      <c r="B10" s="327" t="s">
        <v>25</v>
      </c>
      <c r="C10" s="560">
        <f>SUM(D10:L10)</f>
        <v>0</v>
      </c>
      <c r="D10" s="550"/>
      <c r="E10" s="550"/>
      <c r="F10" s="540"/>
      <c r="G10" s="540"/>
      <c r="H10" s="540"/>
      <c r="I10" s="540"/>
      <c r="J10" s="552"/>
      <c r="K10" s="552"/>
      <c r="L10" s="550"/>
      <c r="M10" s="550"/>
      <c r="N10" s="550"/>
      <c r="O10" s="550"/>
      <c r="P10" s="550"/>
      <c r="Q10" s="550"/>
      <c r="R10" s="550"/>
      <c r="S10" s="550"/>
      <c r="T10" s="550"/>
      <c r="U10" s="540"/>
      <c r="V10" s="550"/>
      <c r="W10" s="550"/>
      <c r="X10" s="550"/>
      <c r="Y10" s="550"/>
      <c r="Z10" s="409" t="str">
        <f t="shared" si="3"/>
        <v>Đúng</v>
      </c>
      <c r="AA10" s="138" t="str">
        <f>IF(C10=U10+V10,"Đúng","Sai")</f>
        <v>Đúng</v>
      </c>
      <c r="AB10" s="138" t="str">
        <f>IF(V10=W10+X10,"Đúng","Sai")</f>
        <v>Đúng</v>
      </c>
      <c r="AC10" s="138" t="str">
        <f t="shared" si="2"/>
        <v>Đúng</v>
      </c>
    </row>
    <row r="11" spans="1:29" s="429" customFormat="1" ht="15" customHeight="1">
      <c r="A11" s="367"/>
      <c r="B11" s="368" t="s">
        <v>26</v>
      </c>
      <c r="C11" s="560">
        <f>SUM(D11:L11)</f>
        <v>0</v>
      </c>
      <c r="D11" s="553"/>
      <c r="E11" s="553"/>
      <c r="F11" s="540"/>
      <c r="G11" s="540"/>
      <c r="H11" s="540"/>
      <c r="I11" s="540"/>
      <c r="J11" s="550"/>
      <c r="K11" s="550"/>
      <c r="L11" s="550"/>
      <c r="M11" s="553"/>
      <c r="N11" s="553"/>
      <c r="O11" s="553"/>
      <c r="P11" s="553"/>
      <c r="Q11" s="553"/>
      <c r="R11" s="553"/>
      <c r="S11" s="553"/>
      <c r="T11" s="553"/>
      <c r="U11" s="540"/>
      <c r="V11" s="550"/>
      <c r="W11" s="553"/>
      <c r="X11" s="553"/>
      <c r="Y11" s="553"/>
      <c r="Z11" s="409" t="str">
        <f t="shared" si="3"/>
        <v>Đúng</v>
      </c>
      <c r="AA11" s="138" t="str">
        <f>IF(C11=U11+V11,"Đúng","Sai")</f>
        <v>Đúng</v>
      </c>
      <c r="AB11" s="138" t="str">
        <f t="shared" si="5"/>
        <v>Đúng</v>
      </c>
      <c r="AC11" s="138" t="str">
        <f t="shared" si="2"/>
        <v>Đúng</v>
      </c>
    </row>
    <row r="12" spans="1:29" s="429" customFormat="1" ht="18" customHeight="1">
      <c r="A12" s="355" t="s">
        <v>27</v>
      </c>
      <c r="B12" s="394" t="s">
        <v>28</v>
      </c>
      <c r="C12" s="559">
        <f>SUM(C13:C18)</f>
        <v>0</v>
      </c>
      <c r="D12" s="559">
        <f t="shared" ref="D12:Y12" si="6">SUM(D13:D18)</f>
        <v>0</v>
      </c>
      <c r="E12" s="559">
        <f t="shared" si="6"/>
        <v>0</v>
      </c>
      <c r="F12" s="559">
        <f t="shared" ref="F12:K12" si="7">SUM(F13:F18)</f>
        <v>0</v>
      </c>
      <c r="G12" s="559">
        <f t="shared" si="7"/>
        <v>0</v>
      </c>
      <c r="H12" s="559">
        <f t="shared" si="7"/>
        <v>0</v>
      </c>
      <c r="I12" s="559">
        <f t="shared" si="7"/>
        <v>0</v>
      </c>
      <c r="J12" s="559">
        <f t="shared" si="7"/>
        <v>0</v>
      </c>
      <c r="K12" s="559">
        <f t="shared" si="7"/>
        <v>0</v>
      </c>
      <c r="L12" s="559">
        <f t="shared" si="6"/>
        <v>0</v>
      </c>
      <c r="M12" s="559">
        <f t="shared" si="6"/>
        <v>0</v>
      </c>
      <c r="N12" s="559">
        <f t="shared" si="6"/>
        <v>0</v>
      </c>
      <c r="O12" s="559">
        <f t="shared" si="6"/>
        <v>0</v>
      </c>
      <c r="P12" s="559">
        <f t="shared" si="6"/>
        <v>0</v>
      </c>
      <c r="Q12" s="559">
        <f t="shared" si="6"/>
        <v>0</v>
      </c>
      <c r="R12" s="559">
        <f t="shared" si="6"/>
        <v>0</v>
      </c>
      <c r="S12" s="559">
        <f t="shared" si="6"/>
        <v>0</v>
      </c>
      <c r="T12" s="559">
        <f t="shared" si="6"/>
        <v>0</v>
      </c>
      <c r="U12" s="559">
        <f t="shared" si="6"/>
        <v>0</v>
      </c>
      <c r="V12" s="559">
        <f t="shared" si="6"/>
        <v>0</v>
      </c>
      <c r="W12" s="559">
        <f t="shared" si="6"/>
        <v>0</v>
      </c>
      <c r="X12" s="559">
        <f t="shared" si="6"/>
        <v>0</v>
      </c>
      <c r="Y12" s="559">
        <f t="shared" si="6"/>
        <v>0</v>
      </c>
      <c r="Z12" s="409" t="str">
        <f t="shared" si="3"/>
        <v>Đúng</v>
      </c>
      <c r="AA12" s="138" t="str">
        <f t="shared" si="4"/>
        <v>Đúng</v>
      </c>
      <c r="AB12" s="138" t="str">
        <f t="shared" si="5"/>
        <v>Đúng</v>
      </c>
      <c r="AC12" s="138" t="str">
        <f t="shared" si="2"/>
        <v>Đúng</v>
      </c>
    </row>
    <row r="13" spans="1:29" s="429" customFormat="1" ht="15" customHeight="1">
      <c r="A13" s="356"/>
      <c r="B13" s="326" t="s">
        <v>29</v>
      </c>
      <c r="C13" s="560">
        <f t="shared" ref="C13:C18" si="8">SUM(D13:L13)</f>
        <v>0</v>
      </c>
      <c r="D13" s="550"/>
      <c r="E13" s="550"/>
      <c r="F13" s="551"/>
      <c r="G13" s="551"/>
      <c r="H13" s="551"/>
      <c r="I13" s="551"/>
      <c r="J13" s="551"/>
      <c r="K13" s="551"/>
      <c r="L13" s="550"/>
      <c r="M13" s="550"/>
      <c r="N13" s="550"/>
      <c r="O13" s="550"/>
      <c r="P13" s="550"/>
      <c r="Q13" s="550"/>
      <c r="R13" s="550"/>
      <c r="S13" s="550"/>
      <c r="T13" s="550"/>
      <c r="U13" s="540"/>
      <c r="V13" s="550"/>
      <c r="W13" s="550"/>
      <c r="X13" s="550"/>
      <c r="Y13" s="550"/>
      <c r="Z13" s="409" t="str">
        <f t="shared" si="3"/>
        <v>Đúng</v>
      </c>
      <c r="AA13" s="138" t="str">
        <f t="shared" si="4"/>
        <v>Đúng</v>
      </c>
      <c r="AB13" s="138" t="str">
        <f t="shared" si="5"/>
        <v>Đúng</v>
      </c>
      <c r="AC13" s="138" t="str">
        <f t="shared" si="2"/>
        <v>Đúng</v>
      </c>
    </row>
    <row r="14" spans="1:29" s="429" customFormat="1" ht="15" customHeight="1">
      <c r="A14" s="359"/>
      <c r="B14" s="327" t="s">
        <v>30</v>
      </c>
      <c r="C14" s="560">
        <f t="shared" si="8"/>
        <v>0</v>
      </c>
      <c r="D14" s="540"/>
      <c r="E14" s="540"/>
      <c r="F14" s="540"/>
      <c r="G14" s="540"/>
      <c r="H14" s="552"/>
      <c r="I14" s="552"/>
      <c r="J14" s="552"/>
      <c r="K14" s="552"/>
      <c r="L14" s="550"/>
      <c r="M14" s="540"/>
      <c r="N14" s="540"/>
      <c r="O14" s="540"/>
      <c r="P14" s="540"/>
      <c r="Q14" s="540"/>
      <c r="R14" s="540"/>
      <c r="S14" s="540"/>
      <c r="T14" s="540"/>
      <c r="U14" s="540"/>
      <c r="V14" s="550"/>
      <c r="W14" s="540"/>
      <c r="X14" s="540"/>
      <c r="Y14" s="540"/>
      <c r="Z14" s="409" t="str">
        <f t="shared" si="3"/>
        <v>Đúng</v>
      </c>
      <c r="AA14" s="138" t="str">
        <f t="shared" si="4"/>
        <v>Đúng</v>
      </c>
      <c r="AB14" s="138" t="str">
        <f t="shared" si="5"/>
        <v>Đúng</v>
      </c>
      <c r="AC14" s="138" t="str">
        <f t="shared" si="2"/>
        <v>Đúng</v>
      </c>
    </row>
    <row r="15" spans="1:29" s="429" customFormat="1" ht="15" customHeight="1">
      <c r="A15" s="360"/>
      <c r="B15" s="361" t="s">
        <v>31</v>
      </c>
      <c r="C15" s="560">
        <f t="shared" si="8"/>
        <v>0</v>
      </c>
      <c r="D15" s="550"/>
      <c r="E15" s="541"/>
      <c r="F15" s="550"/>
      <c r="G15" s="541"/>
      <c r="H15" s="541"/>
      <c r="I15" s="541"/>
      <c r="J15" s="552"/>
      <c r="K15" s="552"/>
      <c r="L15" s="550"/>
      <c r="M15" s="541"/>
      <c r="N15" s="541"/>
      <c r="O15" s="541"/>
      <c r="P15" s="541"/>
      <c r="Q15" s="541"/>
      <c r="R15" s="541"/>
      <c r="S15" s="541"/>
      <c r="T15" s="541"/>
      <c r="U15" s="540"/>
      <c r="V15" s="550"/>
      <c r="W15" s="541"/>
      <c r="X15" s="541"/>
      <c r="Y15" s="541"/>
      <c r="Z15" s="409" t="str">
        <f t="shared" si="3"/>
        <v>Đúng</v>
      </c>
      <c r="AA15" s="138" t="str">
        <f t="shared" si="4"/>
        <v>Đúng</v>
      </c>
      <c r="AB15" s="138" t="str">
        <f t="shared" si="5"/>
        <v>Đúng</v>
      </c>
      <c r="AC15" s="138" t="str">
        <f t="shared" si="2"/>
        <v>Đúng</v>
      </c>
    </row>
    <row r="16" spans="1:29" s="429" customFormat="1" ht="15" customHeight="1">
      <c r="A16" s="359"/>
      <c r="B16" s="327" t="s">
        <v>32</v>
      </c>
      <c r="C16" s="560">
        <f t="shared" si="8"/>
        <v>0</v>
      </c>
      <c r="D16" s="550"/>
      <c r="E16" s="540"/>
      <c r="F16" s="540"/>
      <c r="G16" s="540"/>
      <c r="H16" s="540"/>
      <c r="I16" s="540"/>
      <c r="J16" s="540"/>
      <c r="K16" s="554"/>
      <c r="L16" s="540"/>
      <c r="M16" s="540"/>
      <c r="N16" s="540"/>
      <c r="O16" s="540"/>
      <c r="P16" s="540"/>
      <c r="Q16" s="540"/>
      <c r="R16" s="540"/>
      <c r="S16" s="540"/>
      <c r="T16" s="540"/>
      <c r="U16" s="540"/>
      <c r="V16" s="550"/>
      <c r="W16" s="540"/>
      <c r="X16" s="540"/>
      <c r="Y16" s="540"/>
      <c r="Z16" s="409" t="str">
        <f t="shared" si="3"/>
        <v>Đúng</v>
      </c>
      <c r="AA16" s="138" t="str">
        <f t="shared" si="4"/>
        <v>Đúng</v>
      </c>
      <c r="AB16" s="138" t="str">
        <f t="shared" si="5"/>
        <v>Đúng</v>
      </c>
      <c r="AC16" s="138" t="str">
        <f t="shared" si="2"/>
        <v>Đúng</v>
      </c>
    </row>
    <row r="17" spans="1:29" s="429" customFormat="1" ht="15" customHeight="1">
      <c r="A17" s="359"/>
      <c r="B17" s="327" t="s">
        <v>426</v>
      </c>
      <c r="C17" s="560">
        <f t="shared" si="8"/>
        <v>0</v>
      </c>
      <c r="D17" s="540"/>
      <c r="E17" s="540"/>
      <c r="F17" s="540"/>
      <c r="G17" s="540"/>
      <c r="H17" s="540"/>
      <c r="I17" s="540"/>
      <c r="J17" s="540"/>
      <c r="K17" s="540"/>
      <c r="L17" s="540"/>
      <c r="M17" s="540"/>
      <c r="N17" s="540"/>
      <c r="O17" s="540"/>
      <c r="P17" s="540"/>
      <c r="Q17" s="540"/>
      <c r="R17" s="540"/>
      <c r="S17" s="540"/>
      <c r="T17" s="540"/>
      <c r="U17" s="540"/>
      <c r="V17" s="550"/>
      <c r="W17" s="540"/>
      <c r="X17" s="540"/>
      <c r="Y17" s="540"/>
      <c r="Z17" s="409" t="str">
        <f t="shared" si="3"/>
        <v>Đúng</v>
      </c>
      <c r="AA17" s="138" t="str">
        <f t="shared" si="4"/>
        <v>Đúng</v>
      </c>
      <c r="AB17" s="138" t="str">
        <f t="shared" si="5"/>
        <v>Đúng</v>
      </c>
      <c r="AC17" s="138" t="str">
        <f t="shared" si="2"/>
        <v>Đúng</v>
      </c>
    </row>
    <row r="18" spans="1:29" s="429" customFormat="1" ht="15" customHeight="1">
      <c r="A18" s="362"/>
      <c r="B18" s="328" t="s">
        <v>33</v>
      </c>
      <c r="C18" s="561">
        <f t="shared" si="8"/>
        <v>0</v>
      </c>
      <c r="D18" s="555"/>
      <c r="E18" s="555"/>
      <c r="F18" s="555"/>
      <c r="G18" s="555"/>
      <c r="H18" s="555"/>
      <c r="I18" s="555"/>
      <c r="J18" s="555"/>
      <c r="K18" s="555"/>
      <c r="L18" s="555"/>
      <c r="M18" s="555"/>
      <c r="N18" s="555"/>
      <c r="O18" s="555"/>
      <c r="P18" s="555"/>
      <c r="Q18" s="555"/>
      <c r="R18" s="555"/>
      <c r="S18" s="555"/>
      <c r="T18" s="555"/>
      <c r="U18" s="556"/>
      <c r="V18" s="541"/>
      <c r="W18" s="555"/>
      <c r="X18" s="555"/>
      <c r="Y18" s="555"/>
      <c r="Z18" s="409" t="str">
        <f t="shared" si="3"/>
        <v>Đúng</v>
      </c>
      <c r="AA18" s="138" t="str">
        <f t="shared" si="4"/>
        <v>Đúng</v>
      </c>
      <c r="AB18" s="138" t="str">
        <f t="shared" si="5"/>
        <v>Đúng</v>
      </c>
      <c r="AC18" s="138" t="str">
        <f t="shared" si="2"/>
        <v>Đúng</v>
      </c>
    </row>
    <row r="19" spans="1:29" s="429" customFormat="1" ht="17.25" customHeight="1">
      <c r="A19" s="355" t="s">
        <v>34</v>
      </c>
      <c r="B19" s="394" t="s">
        <v>35</v>
      </c>
      <c r="C19" s="559">
        <f>SUM(C20:C26)</f>
        <v>0</v>
      </c>
      <c r="D19" s="562">
        <f t="shared" ref="D19:Y19" si="9">SUM(D20:D26)</f>
        <v>0</v>
      </c>
      <c r="E19" s="562">
        <f t="shared" si="9"/>
        <v>0</v>
      </c>
      <c r="F19" s="562">
        <f>SUM(F20:F26)</f>
        <v>0</v>
      </c>
      <c r="G19" s="562">
        <f t="shared" si="9"/>
        <v>0</v>
      </c>
      <c r="H19" s="562">
        <f t="shared" si="9"/>
        <v>0</v>
      </c>
      <c r="I19" s="562">
        <f t="shared" si="9"/>
        <v>0</v>
      </c>
      <c r="J19" s="562">
        <f t="shared" si="9"/>
        <v>0</v>
      </c>
      <c r="K19" s="562">
        <f t="shared" si="9"/>
        <v>0</v>
      </c>
      <c r="L19" s="562">
        <f>SUM(L20:L26)</f>
        <v>0</v>
      </c>
      <c r="M19" s="562">
        <f t="shared" si="9"/>
        <v>0</v>
      </c>
      <c r="N19" s="562">
        <f t="shared" si="9"/>
        <v>0</v>
      </c>
      <c r="O19" s="562">
        <f t="shared" si="9"/>
        <v>0</v>
      </c>
      <c r="P19" s="562">
        <f t="shared" si="9"/>
        <v>0</v>
      </c>
      <c r="Q19" s="562">
        <f t="shared" si="9"/>
        <v>0</v>
      </c>
      <c r="R19" s="562">
        <f t="shared" si="9"/>
        <v>0</v>
      </c>
      <c r="S19" s="562">
        <f t="shared" si="9"/>
        <v>0</v>
      </c>
      <c r="T19" s="562">
        <f t="shared" si="9"/>
        <v>0</v>
      </c>
      <c r="U19" s="559">
        <f t="shared" si="9"/>
        <v>0</v>
      </c>
      <c r="V19" s="559">
        <f t="shared" si="9"/>
        <v>0</v>
      </c>
      <c r="W19" s="562">
        <f t="shared" si="9"/>
        <v>0</v>
      </c>
      <c r="X19" s="562">
        <f t="shared" si="9"/>
        <v>0</v>
      </c>
      <c r="Y19" s="562">
        <f t="shared" si="9"/>
        <v>0</v>
      </c>
      <c r="Z19" s="409" t="str">
        <f t="shared" si="3"/>
        <v>Đúng</v>
      </c>
      <c r="AA19" s="138" t="str">
        <f t="shared" si="4"/>
        <v>Đúng</v>
      </c>
      <c r="AB19" s="138" t="str">
        <f t="shared" si="5"/>
        <v>Đúng</v>
      </c>
      <c r="AC19" s="138" t="str">
        <f t="shared" si="2"/>
        <v>Đúng</v>
      </c>
    </row>
    <row r="20" spans="1:29" s="429" customFormat="1" ht="15" customHeight="1">
      <c r="A20" s="356"/>
      <c r="B20" s="326" t="s">
        <v>36</v>
      </c>
      <c r="C20" s="560">
        <f t="shared" ref="C20:C25" si="10">SUM(D20:L20)</f>
        <v>0</v>
      </c>
      <c r="D20" s="557"/>
      <c r="E20" s="557"/>
      <c r="F20" s="557"/>
      <c r="G20" s="557"/>
      <c r="H20" s="557"/>
      <c r="I20" s="557"/>
      <c r="J20" s="557"/>
      <c r="K20" s="557"/>
      <c r="L20" s="557"/>
      <c r="M20" s="557"/>
      <c r="N20" s="557"/>
      <c r="O20" s="557"/>
      <c r="P20" s="557"/>
      <c r="Q20" s="557"/>
      <c r="R20" s="557"/>
      <c r="S20" s="557"/>
      <c r="T20" s="557"/>
      <c r="U20" s="550"/>
      <c r="V20" s="550"/>
      <c r="W20" s="557"/>
      <c r="X20" s="557"/>
      <c r="Y20" s="557"/>
      <c r="Z20" s="409" t="str">
        <f t="shared" si="3"/>
        <v>Đúng</v>
      </c>
      <c r="AA20" s="138" t="str">
        <f t="shared" si="4"/>
        <v>Đúng</v>
      </c>
      <c r="AB20" s="138" t="str">
        <f t="shared" si="5"/>
        <v>Đúng</v>
      </c>
      <c r="AC20" s="138" t="str">
        <f t="shared" si="2"/>
        <v>Đúng</v>
      </c>
    </row>
    <row r="21" spans="1:29" s="429" customFormat="1" ht="15" customHeight="1">
      <c r="A21" s="359"/>
      <c r="B21" s="327" t="s">
        <v>94</v>
      </c>
      <c r="C21" s="560">
        <f t="shared" si="10"/>
        <v>0</v>
      </c>
      <c r="D21" s="540"/>
      <c r="E21" s="540"/>
      <c r="F21" s="540"/>
      <c r="G21" s="540"/>
      <c r="H21" s="540"/>
      <c r="I21" s="540"/>
      <c r="J21" s="540"/>
      <c r="K21" s="540"/>
      <c r="L21" s="540"/>
      <c r="M21" s="540"/>
      <c r="N21" s="540"/>
      <c r="O21" s="540"/>
      <c r="P21" s="540"/>
      <c r="Q21" s="540"/>
      <c r="R21" s="540"/>
      <c r="S21" s="540"/>
      <c r="T21" s="540"/>
      <c r="U21" s="540"/>
      <c r="V21" s="550"/>
      <c r="W21" s="540"/>
      <c r="X21" s="540"/>
      <c r="Y21" s="540"/>
      <c r="Z21" s="409" t="str">
        <f t="shared" si="3"/>
        <v>Đúng</v>
      </c>
      <c r="AA21" s="138" t="str">
        <f t="shared" si="4"/>
        <v>Đúng</v>
      </c>
      <c r="AB21" s="138" t="str">
        <f t="shared" si="5"/>
        <v>Đúng</v>
      </c>
      <c r="AC21" s="138" t="str">
        <f t="shared" si="2"/>
        <v>Đúng</v>
      </c>
    </row>
    <row r="22" spans="1:29" s="429" customFormat="1" ht="15" customHeight="1">
      <c r="A22" s="359"/>
      <c r="B22" s="327" t="s">
        <v>37</v>
      </c>
      <c r="C22" s="560">
        <f t="shared" si="10"/>
        <v>0</v>
      </c>
      <c r="D22" s="540"/>
      <c r="E22" s="540"/>
      <c r="F22" s="540"/>
      <c r="G22" s="540"/>
      <c r="H22" s="540"/>
      <c r="I22" s="540"/>
      <c r="J22" s="540"/>
      <c r="K22" s="540"/>
      <c r="L22" s="540"/>
      <c r="M22" s="540"/>
      <c r="N22" s="540"/>
      <c r="O22" s="540"/>
      <c r="P22" s="540"/>
      <c r="Q22" s="540"/>
      <c r="R22" s="540"/>
      <c r="S22" s="540"/>
      <c r="T22" s="540"/>
      <c r="U22" s="540"/>
      <c r="V22" s="550"/>
      <c r="W22" s="540"/>
      <c r="X22" s="540"/>
      <c r="Y22" s="540"/>
      <c r="Z22" s="409" t="str">
        <f>IF(AND(M22&lt;=C22,N22&lt;=C22,O22&lt;=C22,P22&lt;=C22,Q22&lt;=C22,R22&lt;=C22,S22&lt;=C22,T22&lt;=C22),"Đúng","Sai")</f>
        <v>Đúng</v>
      </c>
      <c r="AA22" s="138" t="str">
        <f>IF(C22=U22+V22,"Đúng","Sai")</f>
        <v>Đúng</v>
      </c>
      <c r="AB22" s="138" t="str">
        <f t="shared" si="5"/>
        <v>Đúng</v>
      </c>
      <c r="AC22" s="138" t="str">
        <f t="shared" si="2"/>
        <v>Đúng</v>
      </c>
    </row>
    <row r="23" spans="1:29" s="429" customFormat="1" ht="15" customHeight="1">
      <c r="A23" s="359"/>
      <c r="B23" s="327" t="s">
        <v>38</v>
      </c>
      <c r="C23" s="560">
        <f t="shared" si="10"/>
        <v>0</v>
      </c>
      <c r="D23" s="540"/>
      <c r="E23" s="540"/>
      <c r="F23" s="540"/>
      <c r="G23" s="540"/>
      <c r="H23" s="540"/>
      <c r="I23" s="540"/>
      <c r="J23" s="540"/>
      <c r="K23" s="540"/>
      <c r="L23" s="540"/>
      <c r="M23" s="540"/>
      <c r="N23" s="540"/>
      <c r="O23" s="540"/>
      <c r="P23" s="540"/>
      <c r="Q23" s="540"/>
      <c r="R23" s="540"/>
      <c r="S23" s="540"/>
      <c r="T23" s="540"/>
      <c r="U23" s="540"/>
      <c r="V23" s="550"/>
      <c r="W23" s="540"/>
      <c r="X23" s="540"/>
      <c r="Y23" s="540"/>
      <c r="Z23" s="409" t="str">
        <f t="shared" si="3"/>
        <v>Đúng</v>
      </c>
      <c r="AA23" s="138" t="str">
        <f t="shared" si="4"/>
        <v>Đúng</v>
      </c>
      <c r="AB23" s="138" t="str">
        <f t="shared" si="5"/>
        <v>Đúng</v>
      </c>
      <c r="AC23" s="138" t="str">
        <f t="shared" si="2"/>
        <v>Đúng</v>
      </c>
    </row>
    <row r="24" spans="1:29" s="429" customFormat="1" ht="15" customHeight="1">
      <c r="A24" s="359"/>
      <c r="B24" s="327" t="s">
        <v>425</v>
      </c>
      <c r="C24" s="560">
        <f t="shared" si="10"/>
        <v>0</v>
      </c>
      <c r="D24" s="540"/>
      <c r="E24" s="540"/>
      <c r="F24" s="540"/>
      <c r="G24" s="540"/>
      <c r="H24" s="540"/>
      <c r="I24" s="540"/>
      <c r="J24" s="540"/>
      <c r="K24" s="540"/>
      <c r="L24" s="540"/>
      <c r="M24" s="540"/>
      <c r="N24" s="540"/>
      <c r="O24" s="540"/>
      <c r="P24" s="540"/>
      <c r="Q24" s="540"/>
      <c r="R24" s="540"/>
      <c r="S24" s="540"/>
      <c r="T24" s="540"/>
      <c r="U24" s="540"/>
      <c r="V24" s="550"/>
      <c r="W24" s="540"/>
      <c r="X24" s="540"/>
      <c r="Y24" s="540"/>
      <c r="Z24" s="409" t="str">
        <f t="shared" si="3"/>
        <v>Đúng</v>
      </c>
      <c r="AA24" s="138" t="str">
        <f t="shared" si="4"/>
        <v>Đúng</v>
      </c>
      <c r="AB24" s="138" t="str">
        <f t="shared" si="5"/>
        <v>Đúng</v>
      </c>
      <c r="AC24" s="138" t="str">
        <f t="shared" si="2"/>
        <v>Đúng</v>
      </c>
    </row>
    <row r="25" spans="1:29" s="429" customFormat="1" ht="15" customHeight="1">
      <c r="A25" s="359"/>
      <c r="B25" s="327" t="s">
        <v>39</v>
      </c>
      <c r="C25" s="560">
        <f t="shared" si="10"/>
        <v>0</v>
      </c>
      <c r="D25" s="540"/>
      <c r="E25" s="540"/>
      <c r="F25" s="540"/>
      <c r="G25" s="540"/>
      <c r="H25" s="540"/>
      <c r="I25" s="540"/>
      <c r="J25" s="540"/>
      <c r="K25" s="540"/>
      <c r="L25" s="540"/>
      <c r="M25" s="540"/>
      <c r="N25" s="540"/>
      <c r="O25" s="540"/>
      <c r="P25" s="540"/>
      <c r="Q25" s="540"/>
      <c r="R25" s="540"/>
      <c r="S25" s="540"/>
      <c r="T25" s="540"/>
      <c r="U25" s="540"/>
      <c r="V25" s="550"/>
      <c r="W25" s="540"/>
      <c r="X25" s="540"/>
      <c r="Y25" s="540"/>
      <c r="Z25" s="409" t="str">
        <f t="shared" si="3"/>
        <v>Đúng</v>
      </c>
      <c r="AA25" s="138" t="str">
        <f t="shared" si="4"/>
        <v>Đúng</v>
      </c>
      <c r="AB25" s="138" t="str">
        <f t="shared" si="5"/>
        <v>Đúng</v>
      </c>
      <c r="AC25" s="138" t="str">
        <f t="shared" si="2"/>
        <v>Đúng</v>
      </c>
    </row>
    <row r="26" spans="1:29" s="429" customFormat="1" ht="15" customHeight="1">
      <c r="A26" s="367"/>
      <c r="B26" s="368" t="s">
        <v>40</v>
      </c>
      <c r="C26" s="560">
        <f>SUM(D26:L26)</f>
        <v>0</v>
      </c>
      <c r="D26" s="553"/>
      <c r="E26" s="553"/>
      <c r="F26" s="553"/>
      <c r="G26" s="553"/>
      <c r="H26" s="553"/>
      <c r="I26" s="553"/>
      <c r="J26" s="553"/>
      <c r="K26" s="553"/>
      <c r="L26" s="553"/>
      <c r="M26" s="553"/>
      <c r="N26" s="553"/>
      <c r="O26" s="553"/>
      <c r="P26" s="553"/>
      <c r="Q26" s="553"/>
      <c r="R26" s="553"/>
      <c r="S26" s="553"/>
      <c r="T26" s="553"/>
      <c r="U26" s="540"/>
      <c r="V26" s="550"/>
      <c r="W26" s="553"/>
      <c r="X26" s="553"/>
      <c r="Y26" s="553"/>
      <c r="Z26" s="409" t="str">
        <f t="shared" si="3"/>
        <v>Đúng</v>
      </c>
      <c r="AA26" s="138" t="str">
        <f t="shared" si="4"/>
        <v>Đúng</v>
      </c>
      <c r="AB26" s="138" t="str">
        <f t="shared" si="5"/>
        <v>Đúng</v>
      </c>
      <c r="AC26" s="138" t="str">
        <f t="shared" si="2"/>
        <v>Đúng</v>
      </c>
    </row>
    <row r="27" spans="1:29" s="429" customFormat="1" ht="17.25" customHeight="1">
      <c r="A27" s="395" t="s">
        <v>41</v>
      </c>
      <c r="B27" s="396" t="s">
        <v>6</v>
      </c>
      <c r="C27" s="559">
        <f>C28+C29</f>
        <v>0</v>
      </c>
      <c r="D27" s="559">
        <f t="shared" ref="D27:T27" si="11">D28+D29</f>
        <v>0</v>
      </c>
      <c r="E27" s="559">
        <f t="shared" si="11"/>
        <v>0</v>
      </c>
      <c r="F27" s="559">
        <f t="shared" si="11"/>
        <v>0</v>
      </c>
      <c r="G27" s="559">
        <f t="shared" si="11"/>
        <v>0</v>
      </c>
      <c r="H27" s="559">
        <f t="shared" si="11"/>
        <v>0</v>
      </c>
      <c r="I27" s="559">
        <f t="shared" si="11"/>
        <v>0</v>
      </c>
      <c r="J27" s="559">
        <f t="shared" si="11"/>
        <v>0</v>
      </c>
      <c r="K27" s="559">
        <f t="shared" si="11"/>
        <v>0</v>
      </c>
      <c r="L27" s="559">
        <f t="shared" si="11"/>
        <v>0</v>
      </c>
      <c r="M27" s="559">
        <f t="shared" si="11"/>
        <v>0</v>
      </c>
      <c r="N27" s="559">
        <f t="shared" si="11"/>
        <v>0</v>
      </c>
      <c r="O27" s="559">
        <f t="shared" si="11"/>
        <v>0</v>
      </c>
      <c r="P27" s="559">
        <f t="shared" si="11"/>
        <v>0</v>
      </c>
      <c r="Q27" s="559">
        <f t="shared" si="11"/>
        <v>0</v>
      </c>
      <c r="R27" s="559">
        <f t="shared" si="11"/>
        <v>0</v>
      </c>
      <c r="S27" s="559">
        <f t="shared" si="11"/>
        <v>0</v>
      </c>
      <c r="T27" s="559">
        <f t="shared" si="11"/>
        <v>0</v>
      </c>
      <c r="U27" s="563"/>
      <c r="V27" s="563"/>
      <c r="W27" s="563"/>
      <c r="X27" s="563"/>
      <c r="Y27" s="563"/>
      <c r="AC27" s="138"/>
    </row>
    <row r="28" spans="1:29" s="429" customFormat="1" ht="15" customHeight="1">
      <c r="A28" s="356"/>
      <c r="B28" s="326" t="s">
        <v>16</v>
      </c>
      <c r="C28" s="564">
        <f>SUM(D28:L28)</f>
        <v>0</v>
      </c>
      <c r="D28" s="550"/>
      <c r="E28" s="550"/>
      <c r="F28" s="550"/>
      <c r="G28" s="550"/>
      <c r="H28" s="550"/>
      <c r="I28" s="550"/>
      <c r="J28" s="550"/>
      <c r="K28" s="550"/>
      <c r="L28" s="550"/>
      <c r="M28" s="550"/>
      <c r="N28" s="550"/>
      <c r="O28" s="550"/>
      <c r="P28" s="550"/>
      <c r="Q28" s="550"/>
      <c r="R28" s="550"/>
      <c r="S28" s="550"/>
      <c r="T28" s="550"/>
      <c r="U28" s="551"/>
      <c r="V28" s="551"/>
      <c r="W28" s="551"/>
      <c r="X28" s="551"/>
      <c r="Y28" s="551"/>
      <c r="AC28" s="138"/>
    </row>
    <row r="29" spans="1:29" s="429" customFormat="1" ht="15" customHeight="1">
      <c r="A29" s="359"/>
      <c r="B29" s="327" t="s">
        <v>17</v>
      </c>
      <c r="C29" s="564">
        <f>SUM(D29:L29)</f>
        <v>0</v>
      </c>
      <c r="D29" s="550"/>
      <c r="E29" s="550"/>
      <c r="F29" s="550"/>
      <c r="G29" s="550"/>
      <c r="H29" s="550"/>
      <c r="I29" s="550"/>
      <c r="J29" s="550"/>
      <c r="K29" s="550"/>
      <c r="L29" s="550"/>
      <c r="M29" s="550"/>
      <c r="N29" s="550"/>
      <c r="O29" s="550"/>
      <c r="P29" s="550"/>
      <c r="Q29" s="550"/>
      <c r="R29" s="550"/>
      <c r="S29" s="550"/>
      <c r="T29" s="550"/>
      <c r="U29" s="551"/>
      <c r="V29" s="551"/>
      <c r="W29" s="551"/>
      <c r="X29" s="551"/>
      <c r="Y29" s="551"/>
      <c r="AC29" s="138"/>
    </row>
    <row r="30" spans="1:29" s="429" customFormat="1" ht="24" customHeight="1">
      <c r="A30" s="359"/>
      <c r="B30" s="327" t="s">
        <v>475</v>
      </c>
      <c r="C30" s="564">
        <f>SUM(D30:L30)</f>
        <v>0</v>
      </c>
      <c r="D30" s="550"/>
      <c r="E30" s="550"/>
      <c r="F30" s="550"/>
      <c r="G30" s="550"/>
      <c r="H30" s="550"/>
      <c r="I30" s="550"/>
      <c r="J30" s="550"/>
      <c r="K30" s="550"/>
      <c r="L30" s="550"/>
      <c r="M30" s="550"/>
      <c r="N30" s="550"/>
      <c r="O30" s="550"/>
      <c r="P30" s="550"/>
      <c r="Q30" s="550"/>
      <c r="R30" s="550"/>
      <c r="S30" s="550"/>
      <c r="T30" s="550"/>
      <c r="U30" s="551"/>
      <c r="V30" s="551"/>
      <c r="W30" s="551"/>
      <c r="X30" s="551"/>
      <c r="Y30" s="551"/>
      <c r="AC30" s="138"/>
    </row>
    <row r="31" spans="1:29" s="429" customFormat="1" ht="15" customHeight="1">
      <c r="A31" s="359"/>
      <c r="B31" s="327" t="s">
        <v>20</v>
      </c>
      <c r="C31" s="564">
        <f>SUM(D31:L31)</f>
        <v>0</v>
      </c>
      <c r="D31" s="540"/>
      <c r="E31" s="540"/>
      <c r="F31" s="540"/>
      <c r="G31" s="540"/>
      <c r="H31" s="540"/>
      <c r="I31" s="540"/>
      <c r="J31" s="540"/>
      <c r="K31" s="540"/>
      <c r="L31" s="540"/>
      <c r="M31" s="540"/>
      <c r="N31" s="540"/>
      <c r="O31" s="540"/>
      <c r="P31" s="540"/>
      <c r="Q31" s="540"/>
      <c r="R31" s="540"/>
      <c r="S31" s="540"/>
      <c r="T31" s="540"/>
      <c r="U31" s="552"/>
      <c r="V31" s="552"/>
      <c r="W31" s="552"/>
      <c r="X31" s="552"/>
      <c r="Y31" s="552"/>
      <c r="AC31" s="127"/>
    </row>
    <row r="32" spans="1:29" s="429" customFormat="1" ht="14.25" customHeight="1">
      <c r="A32" s="367"/>
      <c r="B32" s="368" t="s">
        <v>21</v>
      </c>
      <c r="C32" s="565">
        <f>SUM(D32:L32)</f>
        <v>0</v>
      </c>
      <c r="D32" s="555"/>
      <c r="E32" s="555"/>
      <c r="F32" s="555"/>
      <c r="G32" s="555"/>
      <c r="H32" s="555"/>
      <c r="I32" s="555"/>
      <c r="J32" s="555"/>
      <c r="K32" s="555"/>
      <c r="L32" s="555"/>
      <c r="M32" s="555"/>
      <c r="N32" s="555"/>
      <c r="O32" s="555"/>
      <c r="P32" s="555"/>
      <c r="Q32" s="555"/>
      <c r="R32" s="555"/>
      <c r="S32" s="555"/>
      <c r="T32" s="555"/>
      <c r="U32" s="558"/>
      <c r="V32" s="558"/>
      <c r="W32" s="558"/>
      <c r="X32" s="558"/>
      <c r="Y32" s="558"/>
      <c r="AC32" s="127"/>
    </row>
    <row r="33" spans="1:25">
      <c r="A33" s="6"/>
      <c r="B33" s="302"/>
      <c r="C33" s="6"/>
      <c r="D33" s="8"/>
      <c r="E33" s="8"/>
      <c r="F33" s="8"/>
      <c r="G33" s="8"/>
      <c r="H33" s="8"/>
      <c r="I33" s="8"/>
      <c r="J33" s="8"/>
      <c r="K33" s="8"/>
      <c r="L33" s="8"/>
      <c r="M33" s="8"/>
      <c r="N33" s="8"/>
      <c r="O33" s="8"/>
      <c r="P33" s="8"/>
      <c r="Q33" s="8"/>
      <c r="R33" s="8"/>
      <c r="S33" s="8"/>
      <c r="T33" s="8"/>
      <c r="U33" s="539"/>
      <c r="V33" s="539"/>
      <c r="W33" s="539"/>
      <c r="X33" s="539"/>
      <c r="Y33" s="8"/>
    </row>
    <row r="34" spans="1:25">
      <c r="A34" s="6"/>
      <c r="B34" s="442"/>
      <c r="C34" s="542" t="str">
        <f>IF(AND(C7=C19,C7=C27), "Đúng", "Sai")</f>
        <v>Đúng</v>
      </c>
      <c r="D34" s="542" t="str">
        <f t="shared" ref="D34:T34" si="12">IF(AND(D7=D19,D7=D27), "Đúng", "Sai")</f>
        <v>Đúng</v>
      </c>
      <c r="E34" s="542" t="str">
        <f t="shared" si="12"/>
        <v>Đúng</v>
      </c>
      <c r="F34" s="542" t="str">
        <f t="shared" si="12"/>
        <v>Đúng</v>
      </c>
      <c r="G34" s="542" t="str">
        <f t="shared" si="12"/>
        <v>Đúng</v>
      </c>
      <c r="H34" s="542" t="str">
        <f t="shared" si="12"/>
        <v>Đúng</v>
      </c>
      <c r="I34" s="542" t="str">
        <f t="shared" si="12"/>
        <v>Đúng</v>
      </c>
      <c r="J34" s="542" t="str">
        <f t="shared" si="12"/>
        <v>Đúng</v>
      </c>
      <c r="K34" s="542" t="str">
        <f t="shared" si="12"/>
        <v>Đúng</v>
      </c>
      <c r="L34" s="542" t="str">
        <f t="shared" si="12"/>
        <v>Đúng</v>
      </c>
      <c r="M34" s="542" t="str">
        <f t="shared" si="12"/>
        <v>Đúng</v>
      </c>
      <c r="N34" s="542" t="str">
        <f t="shared" si="12"/>
        <v>Đúng</v>
      </c>
      <c r="O34" s="542" t="str">
        <f t="shared" si="12"/>
        <v>Đúng</v>
      </c>
      <c r="P34" s="542" t="str">
        <f t="shared" si="12"/>
        <v>Đúng</v>
      </c>
      <c r="Q34" s="542" t="str">
        <f t="shared" si="12"/>
        <v>Đúng</v>
      </c>
      <c r="R34" s="542" t="str">
        <f t="shared" si="12"/>
        <v>Đúng</v>
      </c>
      <c r="S34" s="542" t="str">
        <f t="shared" si="12"/>
        <v>Đúng</v>
      </c>
      <c r="T34" s="542" t="str">
        <f t="shared" si="12"/>
        <v>Đúng</v>
      </c>
      <c r="U34" s="542" t="str">
        <f>IF(U7=U19, "Đúng", "Sai")</f>
        <v>Đúng</v>
      </c>
      <c r="V34" s="542" t="str">
        <f t="shared" ref="V34:Y34" si="13">IF(V7=V19, "Đúng", "Sai")</f>
        <v>Đúng</v>
      </c>
      <c r="W34" s="542" t="str">
        <f t="shared" si="13"/>
        <v>Đúng</v>
      </c>
      <c r="X34" s="542" t="str">
        <f t="shared" si="13"/>
        <v>Đúng</v>
      </c>
      <c r="Y34" s="542" t="str">
        <f t="shared" si="13"/>
        <v>Đúng</v>
      </c>
    </row>
    <row r="35" spans="1:25">
      <c r="A35" s="6"/>
      <c r="B35" s="442"/>
      <c r="C35" s="542" t="str">
        <f>IF(C29=C30+C31,"Đúng","Sai")</f>
        <v>Đúng</v>
      </c>
      <c r="D35" s="542" t="str">
        <f t="shared" ref="D35:T35" si="14">IF(D29=D30+D31,"Đúng","Sai")</f>
        <v>Đúng</v>
      </c>
      <c r="E35" s="542" t="str">
        <f t="shared" si="14"/>
        <v>Đúng</v>
      </c>
      <c r="F35" s="542" t="str">
        <f t="shared" si="14"/>
        <v>Đúng</v>
      </c>
      <c r="G35" s="542" t="str">
        <f t="shared" si="14"/>
        <v>Đúng</v>
      </c>
      <c r="H35" s="542" t="str">
        <f t="shared" si="14"/>
        <v>Đúng</v>
      </c>
      <c r="I35" s="542" t="str">
        <f t="shared" si="14"/>
        <v>Đúng</v>
      </c>
      <c r="J35" s="542" t="str">
        <f t="shared" si="14"/>
        <v>Đúng</v>
      </c>
      <c r="K35" s="542" t="str">
        <f t="shared" si="14"/>
        <v>Đúng</v>
      </c>
      <c r="L35" s="542" t="str">
        <f t="shared" si="14"/>
        <v>Đúng</v>
      </c>
      <c r="M35" s="542" t="str">
        <f t="shared" si="14"/>
        <v>Đúng</v>
      </c>
      <c r="N35" s="542" t="str">
        <f t="shared" si="14"/>
        <v>Đúng</v>
      </c>
      <c r="O35" s="542" t="str">
        <f t="shared" si="14"/>
        <v>Đúng</v>
      </c>
      <c r="P35" s="542" t="str">
        <f t="shared" si="14"/>
        <v>Đúng</v>
      </c>
      <c r="Q35" s="542" t="str">
        <f t="shared" si="14"/>
        <v>Đúng</v>
      </c>
      <c r="R35" s="542" t="str">
        <f t="shared" si="14"/>
        <v>Đúng</v>
      </c>
      <c r="S35" s="542" t="str">
        <f t="shared" si="14"/>
        <v>Đúng</v>
      </c>
      <c r="T35" s="542" t="str">
        <f t="shared" si="14"/>
        <v>Đúng</v>
      </c>
      <c r="U35" s="542"/>
      <c r="V35" s="542"/>
      <c r="W35" s="542"/>
      <c r="X35" s="542"/>
      <c r="Y35" s="542"/>
    </row>
    <row r="36" spans="1:25">
      <c r="A36" s="6"/>
      <c r="B36" s="442"/>
      <c r="C36" s="542" t="str">
        <f>IF(C32&lt;=C31,"Đúng","Sai")</f>
        <v>Đúng</v>
      </c>
      <c r="D36" s="542" t="str">
        <f t="shared" ref="D36:T36" si="15">IF(D32&lt;=D31,"Đúng","Sai")</f>
        <v>Đúng</v>
      </c>
      <c r="E36" s="542" t="str">
        <f t="shared" si="15"/>
        <v>Đúng</v>
      </c>
      <c r="F36" s="542" t="str">
        <f t="shared" si="15"/>
        <v>Đúng</v>
      </c>
      <c r="G36" s="542" t="str">
        <f t="shared" si="15"/>
        <v>Đúng</v>
      </c>
      <c r="H36" s="542" t="str">
        <f t="shared" si="15"/>
        <v>Đúng</v>
      </c>
      <c r="I36" s="542" t="str">
        <f t="shared" si="15"/>
        <v>Đúng</v>
      </c>
      <c r="J36" s="542" t="str">
        <f t="shared" si="15"/>
        <v>Đúng</v>
      </c>
      <c r="K36" s="542" t="str">
        <f t="shared" si="15"/>
        <v>Đúng</v>
      </c>
      <c r="L36" s="542" t="str">
        <f t="shared" si="15"/>
        <v>Đúng</v>
      </c>
      <c r="M36" s="542" t="str">
        <f t="shared" si="15"/>
        <v>Đúng</v>
      </c>
      <c r="N36" s="542" t="str">
        <f t="shared" si="15"/>
        <v>Đúng</v>
      </c>
      <c r="O36" s="542" t="str">
        <f t="shared" si="15"/>
        <v>Đúng</v>
      </c>
      <c r="P36" s="542" t="str">
        <f t="shared" si="15"/>
        <v>Đúng</v>
      </c>
      <c r="Q36" s="542" t="str">
        <f t="shared" si="15"/>
        <v>Đúng</v>
      </c>
      <c r="R36" s="542" t="str">
        <f t="shared" si="15"/>
        <v>Đúng</v>
      </c>
      <c r="S36" s="542" t="str">
        <f t="shared" si="15"/>
        <v>Đúng</v>
      </c>
      <c r="T36" s="542" t="str">
        <f t="shared" si="15"/>
        <v>Đúng</v>
      </c>
      <c r="U36" s="542"/>
      <c r="V36" s="542"/>
      <c r="W36" s="542"/>
      <c r="X36" s="542"/>
      <c r="Y36" s="542"/>
    </row>
    <row r="37" spans="1:25">
      <c r="A37" s="6"/>
      <c r="B37" s="443"/>
      <c r="C37" s="138" t="str">
        <f>IF(C28=U19,  "Đúng", "Sai")</f>
        <v>Đúng</v>
      </c>
      <c r="D37" s="439"/>
      <c r="E37" s="412"/>
      <c r="F37" s="412"/>
      <c r="G37" s="412"/>
      <c r="H37" s="412"/>
      <c r="I37" s="412"/>
      <c r="J37" s="412"/>
      <c r="K37" s="412"/>
      <c r="L37" s="412"/>
      <c r="M37" s="412"/>
      <c r="N37" s="412"/>
      <c r="O37" s="412"/>
      <c r="P37" s="412"/>
      <c r="Q37" s="412"/>
      <c r="R37" s="412"/>
      <c r="S37" s="412"/>
      <c r="T37" s="412"/>
      <c r="U37" s="412"/>
      <c r="V37" s="412"/>
      <c r="W37" s="412"/>
      <c r="X37" s="412"/>
      <c r="Y37" s="412"/>
    </row>
    <row r="38" spans="1:25">
      <c r="A38" s="6"/>
      <c r="B38" s="443"/>
      <c r="C38" s="138" t="str">
        <f>IF(C29=V19,  "Đúng", "Sai")</f>
        <v>Đúng</v>
      </c>
      <c r="D38" s="439"/>
      <c r="E38" s="412"/>
      <c r="F38" s="412"/>
      <c r="G38" s="412"/>
      <c r="H38" s="412"/>
      <c r="I38" s="412"/>
      <c r="J38" s="412"/>
      <c r="K38" s="412"/>
      <c r="L38" s="412"/>
      <c r="M38" s="412"/>
      <c r="N38" s="412"/>
      <c r="O38" s="412"/>
      <c r="P38" s="412"/>
      <c r="Q38" s="412"/>
      <c r="R38" s="412"/>
      <c r="S38" s="412"/>
      <c r="T38" s="412"/>
      <c r="U38" s="412"/>
      <c r="V38" s="412"/>
      <c r="W38" s="412"/>
      <c r="X38" s="412"/>
      <c r="Y38" s="412"/>
    </row>
    <row r="39" spans="1:25">
      <c r="A39" s="6"/>
      <c r="B39" s="443"/>
      <c r="C39" s="138" t="str">
        <f>IF(C30=W19,  "Đúng", "Sai")</f>
        <v>Đúng</v>
      </c>
      <c r="D39" s="439"/>
      <c r="E39" s="412"/>
      <c r="F39" s="412"/>
      <c r="G39" s="412"/>
      <c r="H39" s="412"/>
      <c r="I39" s="412"/>
      <c r="J39" s="412"/>
      <c r="K39" s="412"/>
      <c r="L39" s="412"/>
      <c r="M39" s="412"/>
      <c r="N39" s="412"/>
      <c r="O39" s="412"/>
      <c r="P39" s="412"/>
      <c r="Q39" s="412"/>
      <c r="R39" s="412"/>
      <c r="S39" s="412"/>
      <c r="T39" s="412"/>
      <c r="U39" s="412"/>
      <c r="V39" s="412"/>
      <c r="W39" s="412"/>
      <c r="X39" s="412"/>
      <c r="Y39" s="412"/>
    </row>
    <row r="40" spans="1:25">
      <c r="A40" s="6"/>
      <c r="B40" s="443"/>
      <c r="C40" s="138" t="str">
        <f>IF(C31=X19,  "Đúng", "Sai")</f>
        <v>Đúng</v>
      </c>
      <c r="D40" s="439"/>
      <c r="E40" s="400"/>
      <c r="F40" s="400"/>
      <c r="G40" s="400"/>
      <c r="H40" s="400"/>
      <c r="I40" s="400"/>
      <c r="J40" s="400"/>
      <c r="K40" s="400"/>
      <c r="L40" s="400"/>
      <c r="M40" s="400"/>
      <c r="N40" s="400"/>
      <c r="O40" s="400"/>
      <c r="P40" s="400"/>
      <c r="Q40" s="400"/>
      <c r="R40" s="400"/>
      <c r="S40" s="400"/>
      <c r="T40" s="400"/>
      <c r="U40" s="400"/>
      <c r="V40" s="400"/>
      <c r="W40" s="400"/>
      <c r="X40" s="400"/>
      <c r="Y40" s="400"/>
    </row>
    <row r="41" spans="1:25">
      <c r="A41" s="6"/>
      <c r="B41" s="442"/>
      <c r="C41" s="138" t="str">
        <f>IF(C32=Y19,  "Đúng", "Sai")</f>
        <v>Đúng</v>
      </c>
      <c r="D41" s="400"/>
      <c r="E41" s="400"/>
      <c r="F41" s="400"/>
      <c r="G41" s="400"/>
      <c r="H41" s="400"/>
      <c r="I41" s="400"/>
      <c r="J41" s="400"/>
      <c r="K41" s="400"/>
      <c r="L41" s="400"/>
      <c r="M41" s="400"/>
      <c r="N41" s="400"/>
      <c r="O41" s="400"/>
      <c r="P41" s="400"/>
      <c r="Q41" s="400"/>
      <c r="R41" s="400"/>
      <c r="S41" s="400"/>
      <c r="T41" s="400"/>
      <c r="U41" s="400"/>
      <c r="V41" s="400"/>
      <c r="W41" s="400"/>
      <c r="X41" s="400"/>
      <c r="Y41" s="400"/>
    </row>
    <row r="42" spans="1:25">
      <c r="B42" s="444"/>
      <c r="C42" s="440"/>
      <c r="D42" s="445"/>
      <c r="E42" s="445"/>
      <c r="F42" s="445"/>
      <c r="G42" s="445"/>
      <c r="H42" s="445"/>
      <c r="I42" s="445"/>
      <c r="J42" s="445"/>
      <c r="K42" s="445"/>
      <c r="L42" s="445"/>
      <c r="M42" s="445"/>
      <c r="N42" s="445"/>
      <c r="O42" s="445"/>
      <c r="P42" s="445"/>
      <c r="Q42" s="445"/>
      <c r="R42" s="445"/>
      <c r="S42" s="445"/>
      <c r="T42" s="445"/>
      <c r="U42" s="445"/>
      <c r="V42" s="445"/>
      <c r="W42" s="445"/>
      <c r="X42" s="445"/>
      <c r="Y42" s="445"/>
    </row>
    <row r="43" spans="1:25">
      <c r="B43" s="444"/>
      <c r="C43" s="441"/>
      <c r="D43" s="425"/>
      <c r="E43" s="425"/>
      <c r="F43" s="425"/>
      <c r="G43" s="425"/>
      <c r="H43" s="425"/>
      <c r="I43" s="425"/>
      <c r="J43" s="425"/>
      <c r="K43" s="425"/>
      <c r="L43" s="425"/>
      <c r="M43" s="425"/>
      <c r="N43" s="425"/>
      <c r="O43" s="425"/>
      <c r="P43" s="425"/>
      <c r="Q43" s="425"/>
      <c r="R43" s="425"/>
      <c r="S43" s="425"/>
      <c r="T43" s="425"/>
      <c r="U43" s="425"/>
      <c r="V43" s="425"/>
      <c r="W43" s="425"/>
      <c r="X43" s="425"/>
      <c r="Y43" s="425"/>
    </row>
    <row r="44" spans="1:25">
      <c r="B44" s="444"/>
      <c r="C44" s="441"/>
      <c r="D44" s="425"/>
      <c r="E44" s="425"/>
      <c r="F44" s="425"/>
      <c r="G44" s="425"/>
      <c r="H44" s="425"/>
      <c r="I44" s="425"/>
      <c r="J44" s="425"/>
      <c r="K44" s="425"/>
      <c r="L44" s="425"/>
      <c r="M44" s="425"/>
      <c r="N44" s="425"/>
      <c r="O44" s="425"/>
      <c r="P44" s="425"/>
      <c r="Q44" s="425"/>
      <c r="R44" s="425"/>
      <c r="S44" s="425"/>
      <c r="T44" s="425"/>
      <c r="U44" s="425"/>
      <c r="V44" s="425"/>
      <c r="W44" s="425"/>
      <c r="X44" s="425"/>
      <c r="Y44" s="425"/>
    </row>
  </sheetData>
  <sheetProtection sheet="1" formatCells="0" formatColumns="0" formatRows="0"/>
  <mergeCells count="28">
    <mergeCell ref="A1:W1"/>
    <mergeCell ref="X1:Y1"/>
    <mergeCell ref="U2:Y2"/>
    <mergeCell ref="A3:A5"/>
    <mergeCell ref="B3:B5"/>
    <mergeCell ref="C3:C5"/>
    <mergeCell ref="D3:L3"/>
    <mergeCell ref="M3:T3"/>
    <mergeCell ref="U3:Y3"/>
    <mergeCell ref="D4:D5"/>
    <mergeCell ref="S4:S5"/>
    <mergeCell ref="E4:E5"/>
    <mergeCell ref="F4:F5"/>
    <mergeCell ref="G4:G5"/>
    <mergeCell ref="H4:H5"/>
    <mergeCell ref="I4:I5"/>
    <mergeCell ref="J4:J5"/>
    <mergeCell ref="K4:K5"/>
    <mergeCell ref="L4:L5"/>
    <mergeCell ref="M4:M5"/>
    <mergeCell ref="P4:P5"/>
    <mergeCell ref="N4:N5"/>
    <mergeCell ref="O4:O5"/>
    <mergeCell ref="R4:R5"/>
    <mergeCell ref="T4:T5"/>
    <mergeCell ref="U4:U5"/>
    <mergeCell ref="V4:V5"/>
    <mergeCell ref="W4:Y4"/>
  </mergeCells>
  <conditionalFormatting sqref="A34:XFD41">
    <cfRule type="cellIs" dxfId="64" priority="8" operator="equal">
      <formula>"Đúng"</formula>
    </cfRule>
  </conditionalFormatting>
  <conditionalFormatting sqref="AC1:AC1048576">
    <cfRule type="cellIs" dxfId="63" priority="7" operator="equal">
      <formula>"Đúng"</formula>
    </cfRule>
  </conditionalFormatting>
  <conditionalFormatting sqref="Z7:Z26">
    <cfRule type="cellIs" dxfId="62" priority="5" operator="equal">
      <formula>"Đúng"</formula>
    </cfRule>
  </conditionalFormatting>
  <conditionalFormatting sqref="AA7:AB26">
    <cfRule type="cellIs" dxfId="61" priority="2" operator="equal">
      <formula>"Đúng"</formula>
    </cfRule>
  </conditionalFormatting>
  <printOptions verticalCentered="1"/>
  <pageMargins left="0.51181102362204722" right="0.23622047244094491" top="0.23622047244094491" bottom="0" header="0" footer="0"/>
  <pageSetup paperSize="9" scale="83" orientation="landscape" r:id="rId1"/>
  <headerFooter alignWithMargins="0"/>
</worksheet>
</file>

<file path=xl/worksheets/sheet30.xml><?xml version="1.0" encoding="utf-8"?>
<worksheet xmlns="http://schemas.openxmlformats.org/spreadsheetml/2006/main" xmlns:r="http://schemas.openxmlformats.org/officeDocument/2006/relationships">
  <dimension ref="A1:T26"/>
  <sheetViews>
    <sheetView topLeftCell="A4" zoomScale="80" zoomScaleNormal="80" workbookViewId="0">
      <selection activeCell="N17" sqref="N17"/>
    </sheetView>
  </sheetViews>
  <sheetFormatPr defaultColWidth="8.85546875" defaultRowHeight="12.75"/>
  <cols>
    <col min="1" max="1" width="6" style="897" customWidth="1"/>
    <col min="2" max="2" width="29.85546875" style="897" customWidth="1"/>
    <col min="3" max="3" width="15" style="897" customWidth="1"/>
    <col min="4" max="12" width="8.28515625" style="897" customWidth="1"/>
    <col min="13" max="13" width="7.42578125" style="897" customWidth="1"/>
    <col min="14" max="14" width="15" style="937" customWidth="1"/>
    <col min="15" max="17" width="7.140625" style="962" customWidth="1"/>
    <col min="18" max="18" width="15" style="949" customWidth="1"/>
    <col min="19" max="19" width="15.85546875" style="897" customWidth="1"/>
    <col min="20" max="20" width="15" style="897" customWidth="1"/>
    <col min="21" max="16384" width="8.85546875" style="897"/>
  </cols>
  <sheetData>
    <row r="1" spans="1:20" ht="18.75" hidden="1">
      <c r="A1" s="896" t="s">
        <v>932</v>
      </c>
      <c r="B1" s="896"/>
      <c r="C1" s="896"/>
      <c r="D1" s="896"/>
      <c r="E1" s="896"/>
      <c r="F1" s="896"/>
      <c r="G1" s="896"/>
      <c r="H1" s="896"/>
      <c r="I1" s="896"/>
      <c r="J1" s="896"/>
      <c r="K1" s="896"/>
      <c r="L1" s="896"/>
      <c r="M1" s="896"/>
      <c r="N1" s="927" t="s">
        <v>933</v>
      </c>
      <c r="O1" s="950"/>
      <c r="P1" s="950"/>
      <c r="Q1" s="950"/>
      <c r="R1" s="941"/>
      <c r="S1" s="896"/>
      <c r="T1" s="896"/>
    </row>
    <row r="2" spans="1:20" ht="18.75" hidden="1">
      <c r="A2" s="898"/>
      <c r="B2" s="898"/>
      <c r="C2" s="896"/>
      <c r="D2" s="896"/>
      <c r="E2" s="896"/>
      <c r="F2" s="896"/>
      <c r="G2" s="896"/>
      <c r="H2" s="896"/>
      <c r="I2" s="896"/>
      <c r="J2" s="896"/>
      <c r="K2" s="896"/>
      <c r="L2" s="896"/>
      <c r="M2" s="896"/>
      <c r="N2" s="928" t="s">
        <v>979</v>
      </c>
      <c r="O2" s="951"/>
      <c r="P2" s="951"/>
      <c r="Q2" s="951"/>
      <c r="R2" s="941"/>
      <c r="S2" s="896"/>
      <c r="T2" s="896"/>
    </row>
    <row r="3" spans="1:20" ht="18.75" hidden="1">
      <c r="A3" s="899"/>
      <c r="B3" s="900"/>
      <c r="C3" s="896"/>
      <c r="D3" s="896"/>
      <c r="E3" s="896"/>
      <c r="F3" s="896"/>
      <c r="G3" s="896"/>
      <c r="H3" s="896"/>
      <c r="I3" s="896"/>
      <c r="J3" s="896"/>
      <c r="K3" s="896"/>
      <c r="L3" s="896"/>
      <c r="M3" s="896"/>
      <c r="N3" s="929"/>
      <c r="O3" s="952"/>
      <c r="P3" s="952"/>
      <c r="Q3" s="952"/>
      <c r="R3" s="941"/>
      <c r="S3" s="896"/>
      <c r="T3" s="896"/>
    </row>
    <row r="4" spans="1:20" ht="57" customHeight="1">
      <c r="A4" s="1306" t="s">
        <v>980</v>
      </c>
      <c r="B4" s="1306"/>
      <c r="C4" s="1306"/>
      <c r="D4" s="1306"/>
      <c r="E4" s="1306"/>
      <c r="F4" s="1306"/>
      <c r="G4" s="1306"/>
      <c r="H4" s="1306"/>
      <c r="I4" s="1306"/>
      <c r="J4" s="1306"/>
      <c r="K4" s="1306"/>
      <c r="L4" s="1306"/>
      <c r="M4" s="1306"/>
      <c r="N4" s="1306"/>
      <c r="O4" s="1306"/>
      <c r="P4" s="1306"/>
      <c r="Q4" s="1306"/>
      <c r="R4" s="1306"/>
      <c r="S4" s="1306"/>
      <c r="T4" s="1306"/>
    </row>
    <row r="5" spans="1:20" ht="17.25" customHeight="1">
      <c r="A5" s="1307" t="s">
        <v>935</v>
      </c>
      <c r="B5" s="1307"/>
      <c r="C5" s="1307"/>
      <c r="D5" s="1307"/>
      <c r="E5" s="1307"/>
      <c r="F5" s="1307"/>
      <c r="G5" s="1307"/>
      <c r="H5" s="1307"/>
      <c r="I5" s="1307"/>
      <c r="J5" s="1307"/>
      <c r="K5" s="1307"/>
      <c r="L5" s="1307"/>
      <c r="M5" s="1307"/>
      <c r="N5" s="1307"/>
      <c r="O5" s="1307"/>
      <c r="P5" s="1307"/>
      <c r="Q5" s="1307"/>
      <c r="R5" s="1307"/>
      <c r="S5" s="1307"/>
      <c r="T5" s="1307"/>
    </row>
    <row r="6" spans="1:20" ht="18.75">
      <c r="A6" s="901"/>
      <c r="B6" s="901"/>
      <c r="C6" s="901"/>
      <c r="D6" s="901"/>
      <c r="E6" s="901"/>
      <c r="F6" s="901"/>
      <c r="G6" s="901"/>
      <c r="H6" s="901"/>
      <c r="I6" s="901"/>
      <c r="J6" s="901"/>
      <c r="K6" s="901"/>
      <c r="L6" s="901"/>
      <c r="M6" s="901"/>
      <c r="N6" s="930"/>
      <c r="O6" s="953"/>
      <c r="P6" s="953"/>
      <c r="Q6" s="953"/>
      <c r="R6" s="942"/>
      <c r="S6" s="901"/>
      <c r="T6" s="901"/>
    </row>
    <row r="7" spans="1:20" ht="19.5" customHeight="1">
      <c r="A7" s="902"/>
      <c r="B7" s="903"/>
      <c r="C7" s="903"/>
      <c r="D7" s="903"/>
      <c r="E7" s="903"/>
      <c r="F7" s="903"/>
      <c r="G7" s="903"/>
      <c r="H7" s="903"/>
      <c r="I7" s="903"/>
      <c r="J7" s="903"/>
      <c r="K7" s="903"/>
      <c r="L7" s="903"/>
      <c r="M7" s="903"/>
      <c r="N7" s="931"/>
      <c r="O7" s="954"/>
      <c r="P7" s="954"/>
      <c r="Q7" s="954"/>
      <c r="R7" s="943"/>
      <c r="S7" s="903"/>
      <c r="T7" s="904" t="s">
        <v>981</v>
      </c>
    </row>
    <row r="8" spans="1:20">
      <c r="A8" s="905"/>
      <c r="B8" s="906"/>
      <c r="C8" s="906"/>
      <c r="D8" s="906"/>
      <c r="E8" s="906"/>
      <c r="F8" s="906"/>
      <c r="G8" s="906"/>
      <c r="H8" s="906"/>
      <c r="I8" s="906"/>
      <c r="J8" s="906"/>
      <c r="K8" s="906"/>
      <c r="L8" s="906"/>
      <c r="M8" s="906"/>
      <c r="N8" s="932"/>
      <c r="O8" s="955"/>
      <c r="P8" s="955"/>
      <c r="Q8" s="955"/>
      <c r="R8" s="944"/>
      <c r="S8" s="906"/>
      <c r="T8" s="906"/>
    </row>
    <row r="9" spans="1:20" ht="53.25" customHeight="1">
      <c r="A9" s="907" t="s">
        <v>982</v>
      </c>
      <c r="B9" s="908" t="s">
        <v>983</v>
      </c>
      <c r="C9" s="909" t="s">
        <v>984</v>
      </c>
      <c r="D9" s="909">
        <v>2011</v>
      </c>
      <c r="E9" s="909">
        <v>2012</v>
      </c>
      <c r="F9" s="909">
        <v>2013</v>
      </c>
      <c r="G9" s="909">
        <v>2014</v>
      </c>
      <c r="H9" s="909">
        <v>2015</v>
      </c>
      <c r="I9" s="909">
        <v>2016</v>
      </c>
      <c r="J9" s="909">
        <v>2017</v>
      </c>
      <c r="K9" s="909">
        <v>2018</v>
      </c>
      <c r="L9" s="909" t="s">
        <v>1112</v>
      </c>
      <c r="M9" s="909" t="s">
        <v>1113</v>
      </c>
      <c r="N9" s="933" t="s">
        <v>985</v>
      </c>
      <c r="O9" s="956">
        <v>2021</v>
      </c>
      <c r="P9" s="956">
        <v>2022</v>
      </c>
      <c r="Q9" s="956">
        <v>2023</v>
      </c>
      <c r="R9" s="945" t="s">
        <v>986</v>
      </c>
      <c r="S9" s="910" t="s">
        <v>1105</v>
      </c>
      <c r="T9" s="911" t="s">
        <v>938</v>
      </c>
    </row>
    <row r="10" spans="1:20" ht="34.5" customHeight="1">
      <c r="A10" s="912" t="s">
        <v>928</v>
      </c>
      <c r="B10" s="913" t="s">
        <v>987</v>
      </c>
      <c r="C10" s="914"/>
      <c r="D10" s="939">
        <v>3022</v>
      </c>
      <c r="E10" s="939">
        <v>3128</v>
      </c>
      <c r="F10" s="939">
        <v>3264</v>
      </c>
      <c r="G10" s="939">
        <v>3438</v>
      </c>
      <c r="H10" s="939">
        <v>3623</v>
      </c>
      <c r="I10" s="939">
        <v>3802</v>
      </c>
      <c r="J10" s="939">
        <v>3984</v>
      </c>
      <c r="K10" s="939">
        <v>4116</v>
      </c>
      <c r="L10" s="939">
        <v>4333</v>
      </c>
      <c r="M10" s="939">
        <v>4418</v>
      </c>
      <c r="N10" s="938"/>
      <c r="O10" s="957">
        <v>4499</v>
      </c>
      <c r="P10" s="957">
        <v>4635</v>
      </c>
      <c r="Q10" s="957">
        <v>4782</v>
      </c>
      <c r="R10" s="946"/>
      <c r="S10" s="912"/>
      <c r="T10" s="914"/>
    </row>
    <row r="11" spans="1:20" ht="34.5" customHeight="1">
      <c r="A11" s="912" t="s">
        <v>929</v>
      </c>
      <c r="B11" s="913" t="s">
        <v>988</v>
      </c>
      <c r="C11" s="914"/>
      <c r="D11" s="939">
        <v>190</v>
      </c>
      <c r="E11" s="939">
        <v>215</v>
      </c>
      <c r="F11" s="939">
        <v>239</v>
      </c>
      <c r="G11" s="939">
        <v>267</v>
      </c>
      <c r="H11" s="939">
        <v>275</v>
      </c>
      <c r="I11" s="939">
        <v>329</v>
      </c>
      <c r="J11" s="939">
        <v>331</v>
      </c>
      <c r="K11" s="939">
        <v>401</v>
      </c>
      <c r="L11" s="939">
        <v>575</v>
      </c>
      <c r="M11" s="939">
        <v>429</v>
      </c>
      <c r="N11" s="938">
        <f t="shared" ref="N11:N19" si="0">SUM(D11:M11)</f>
        <v>3251</v>
      </c>
      <c r="O11" s="957">
        <v>360</v>
      </c>
      <c r="P11" s="957">
        <v>285</v>
      </c>
      <c r="Q11" s="957">
        <v>271</v>
      </c>
      <c r="R11" s="946">
        <f t="shared" ref="R11:R19" si="1">SUM(O11:Q11)</f>
        <v>916</v>
      </c>
      <c r="S11" s="912"/>
      <c r="T11" s="914"/>
    </row>
    <row r="12" spans="1:20" ht="34.5" customHeight="1">
      <c r="A12" s="915">
        <v>1</v>
      </c>
      <c r="B12" s="916" t="s">
        <v>989</v>
      </c>
      <c r="C12" s="917"/>
      <c r="D12" s="940">
        <v>154</v>
      </c>
      <c r="E12" s="940">
        <v>164</v>
      </c>
      <c r="F12" s="940">
        <v>169</v>
      </c>
      <c r="G12" s="940">
        <v>177</v>
      </c>
      <c r="H12" s="940">
        <v>181</v>
      </c>
      <c r="I12" s="940">
        <v>181</v>
      </c>
      <c r="J12" s="940">
        <v>165</v>
      </c>
      <c r="K12" s="940">
        <v>207</v>
      </c>
      <c r="L12" s="940">
        <v>166</v>
      </c>
      <c r="M12" s="940">
        <v>132</v>
      </c>
      <c r="N12" s="938">
        <f t="shared" si="0"/>
        <v>1696</v>
      </c>
      <c r="O12" s="958">
        <v>192</v>
      </c>
      <c r="P12" s="958">
        <v>199</v>
      </c>
      <c r="Q12" s="958">
        <v>205</v>
      </c>
      <c r="R12" s="946">
        <f t="shared" si="1"/>
        <v>596</v>
      </c>
      <c r="S12" s="915"/>
      <c r="T12" s="917"/>
    </row>
    <row r="13" spans="1:20" ht="34.5" customHeight="1">
      <c r="A13" s="915">
        <v>2</v>
      </c>
      <c r="B13" s="916" t="s">
        <v>990</v>
      </c>
      <c r="C13" s="917"/>
      <c r="D13" s="917"/>
      <c r="E13" s="917"/>
      <c r="F13" s="917"/>
      <c r="G13" s="917"/>
      <c r="H13" s="917"/>
      <c r="I13" s="917"/>
      <c r="J13" s="917"/>
      <c r="K13" s="917"/>
      <c r="L13" s="917"/>
      <c r="M13" s="917"/>
      <c r="N13" s="938"/>
      <c r="O13" s="958"/>
      <c r="P13" s="958"/>
      <c r="Q13" s="958"/>
      <c r="R13" s="946"/>
      <c r="S13" s="915"/>
      <c r="T13" s="917"/>
    </row>
    <row r="14" spans="1:20" ht="34.5" customHeight="1">
      <c r="A14" s="912" t="s">
        <v>930</v>
      </c>
      <c r="B14" s="913" t="s">
        <v>991</v>
      </c>
      <c r="C14" s="914"/>
      <c r="D14" s="939">
        <v>84</v>
      </c>
      <c r="E14" s="939">
        <v>79</v>
      </c>
      <c r="F14" s="939">
        <v>65</v>
      </c>
      <c r="G14" s="939">
        <v>82</v>
      </c>
      <c r="H14" s="939">
        <v>96</v>
      </c>
      <c r="I14" s="939">
        <v>147</v>
      </c>
      <c r="J14" s="939">
        <v>199</v>
      </c>
      <c r="K14" s="939">
        <v>184</v>
      </c>
      <c r="L14" s="939">
        <v>490</v>
      </c>
      <c r="M14" s="939">
        <v>348</v>
      </c>
      <c r="N14" s="938">
        <f t="shared" si="0"/>
        <v>1774</v>
      </c>
      <c r="O14" s="957">
        <v>224</v>
      </c>
      <c r="P14" s="957">
        <v>138</v>
      </c>
      <c r="Q14" s="957">
        <v>157</v>
      </c>
      <c r="R14" s="946">
        <f t="shared" si="1"/>
        <v>519</v>
      </c>
      <c r="S14" s="912"/>
      <c r="T14" s="914"/>
    </row>
    <row r="15" spans="1:20" ht="34.5" customHeight="1">
      <c r="A15" s="915">
        <v>1</v>
      </c>
      <c r="B15" s="916" t="s">
        <v>992</v>
      </c>
      <c r="C15" s="917"/>
      <c r="D15" s="940">
        <v>27</v>
      </c>
      <c r="E15" s="940">
        <v>26</v>
      </c>
      <c r="F15" s="940">
        <v>15</v>
      </c>
      <c r="G15" s="940">
        <v>28</v>
      </c>
      <c r="H15" s="940">
        <v>25</v>
      </c>
      <c r="I15" s="940">
        <v>23</v>
      </c>
      <c r="J15" s="940">
        <v>25</v>
      </c>
      <c r="K15" s="940">
        <v>29</v>
      </c>
      <c r="L15" s="940">
        <v>33</v>
      </c>
      <c r="M15" s="940">
        <v>24</v>
      </c>
      <c r="N15" s="938">
        <f t="shared" si="0"/>
        <v>255</v>
      </c>
      <c r="O15" s="958">
        <v>27</v>
      </c>
      <c r="P15" s="958">
        <v>29</v>
      </c>
      <c r="Q15" s="958">
        <v>36</v>
      </c>
      <c r="R15" s="946">
        <f t="shared" si="1"/>
        <v>92</v>
      </c>
      <c r="S15" s="915"/>
      <c r="T15" s="917"/>
    </row>
    <row r="16" spans="1:20" ht="34.5" customHeight="1">
      <c r="A16" s="915">
        <v>2</v>
      </c>
      <c r="B16" s="916" t="s">
        <v>993</v>
      </c>
      <c r="C16" s="917"/>
      <c r="D16" s="940">
        <v>1</v>
      </c>
      <c r="E16" s="940">
        <v>5</v>
      </c>
      <c r="F16" s="940">
        <v>2</v>
      </c>
      <c r="G16" s="940">
        <v>1</v>
      </c>
      <c r="H16" s="917"/>
      <c r="I16" s="940">
        <v>2</v>
      </c>
      <c r="J16" s="940">
        <v>3</v>
      </c>
      <c r="K16" s="940">
        <v>2</v>
      </c>
      <c r="L16" s="940">
        <v>3</v>
      </c>
      <c r="M16" s="940">
        <v>4</v>
      </c>
      <c r="N16" s="938">
        <f t="shared" si="0"/>
        <v>23</v>
      </c>
      <c r="O16" s="958">
        <v>4</v>
      </c>
      <c r="P16" s="958"/>
      <c r="Q16" s="958">
        <v>2</v>
      </c>
      <c r="R16" s="946">
        <f t="shared" si="1"/>
        <v>6</v>
      </c>
      <c r="S16" s="915"/>
      <c r="T16" s="917"/>
    </row>
    <row r="17" spans="1:20" ht="34.5" customHeight="1">
      <c r="A17" s="915">
        <v>3</v>
      </c>
      <c r="B17" s="916" t="s">
        <v>994</v>
      </c>
      <c r="C17" s="917"/>
      <c r="D17" s="940">
        <v>10</v>
      </c>
      <c r="E17" s="940">
        <v>3</v>
      </c>
      <c r="F17" s="940">
        <v>9</v>
      </c>
      <c r="G17" s="940">
        <v>11</v>
      </c>
      <c r="H17" s="940">
        <v>6</v>
      </c>
      <c r="I17" s="940">
        <v>8</v>
      </c>
      <c r="J17" s="940">
        <v>31</v>
      </c>
      <c r="K17" s="940">
        <v>15</v>
      </c>
      <c r="L17" s="940">
        <v>35</v>
      </c>
      <c r="M17" s="940">
        <v>23</v>
      </c>
      <c r="N17" s="938">
        <f t="shared" si="0"/>
        <v>151</v>
      </c>
      <c r="O17" s="958">
        <v>26</v>
      </c>
      <c r="P17" s="958">
        <v>10</v>
      </c>
      <c r="Q17" s="958">
        <v>17</v>
      </c>
      <c r="R17" s="946">
        <f t="shared" si="1"/>
        <v>53</v>
      </c>
      <c r="S17" s="918"/>
      <c r="T17" s="917"/>
    </row>
    <row r="18" spans="1:20" ht="34.5" customHeight="1">
      <c r="A18" s="915"/>
      <c r="B18" s="919" t="s">
        <v>995</v>
      </c>
      <c r="C18" s="917"/>
      <c r="D18" s="940">
        <v>3</v>
      </c>
      <c r="E18" s="940">
        <v>2</v>
      </c>
      <c r="F18" s="940">
        <v>4</v>
      </c>
      <c r="G18" s="940">
        <v>3</v>
      </c>
      <c r="H18" s="940">
        <v>4</v>
      </c>
      <c r="I18" s="940">
        <v>6</v>
      </c>
      <c r="J18" s="940">
        <v>15</v>
      </c>
      <c r="K18" s="940">
        <v>9</v>
      </c>
      <c r="L18" s="940">
        <v>10</v>
      </c>
      <c r="M18" s="940">
        <v>1</v>
      </c>
      <c r="N18" s="938">
        <f t="shared" si="0"/>
        <v>57</v>
      </c>
      <c r="O18" s="958">
        <v>5</v>
      </c>
      <c r="P18" s="958">
        <v>3</v>
      </c>
      <c r="Q18" s="958">
        <v>8</v>
      </c>
      <c r="R18" s="946">
        <f t="shared" si="1"/>
        <v>16</v>
      </c>
      <c r="S18" s="918"/>
      <c r="T18" s="917"/>
    </row>
    <row r="19" spans="1:20" ht="34.5" customHeight="1">
      <c r="A19" s="915">
        <v>4</v>
      </c>
      <c r="B19" s="916" t="s">
        <v>996</v>
      </c>
      <c r="C19" s="917"/>
      <c r="D19" s="940">
        <v>3</v>
      </c>
      <c r="E19" s="917"/>
      <c r="F19" s="940">
        <v>2</v>
      </c>
      <c r="G19" s="940">
        <v>3</v>
      </c>
      <c r="H19" s="940">
        <v>3</v>
      </c>
      <c r="I19" s="940">
        <v>1</v>
      </c>
      <c r="J19" s="940">
        <v>2</v>
      </c>
      <c r="K19" s="917"/>
      <c r="L19" s="940">
        <v>7</v>
      </c>
      <c r="M19" s="940">
        <v>1</v>
      </c>
      <c r="N19" s="938">
        <f t="shared" si="0"/>
        <v>22</v>
      </c>
      <c r="O19" s="958">
        <v>6</v>
      </c>
      <c r="P19" s="958">
        <v>4</v>
      </c>
      <c r="Q19" s="958">
        <v>4</v>
      </c>
      <c r="R19" s="946">
        <f t="shared" si="1"/>
        <v>14</v>
      </c>
      <c r="S19" s="918"/>
      <c r="T19" s="917"/>
    </row>
    <row r="20" spans="1:20" ht="34.5" customHeight="1">
      <c r="A20" s="912" t="s">
        <v>931</v>
      </c>
      <c r="B20" s="913" t="s">
        <v>997</v>
      </c>
      <c r="C20" s="914"/>
      <c r="D20" s="939">
        <v>3128</v>
      </c>
      <c r="E20" s="939">
        <v>3264</v>
      </c>
      <c r="F20" s="939">
        <v>3438</v>
      </c>
      <c r="G20" s="939">
        <v>3623</v>
      </c>
      <c r="H20" s="939">
        <v>3802</v>
      </c>
      <c r="I20" s="939">
        <v>3984</v>
      </c>
      <c r="J20" s="939">
        <v>4116</v>
      </c>
      <c r="K20" s="939">
        <v>4333</v>
      </c>
      <c r="L20" s="939">
        <v>4418</v>
      </c>
      <c r="M20" s="939">
        <v>4499</v>
      </c>
      <c r="N20" s="938">
        <v>4499</v>
      </c>
      <c r="O20" s="957">
        <v>4635</v>
      </c>
      <c r="P20" s="957">
        <v>4782</v>
      </c>
      <c r="Q20" s="957">
        <v>4896</v>
      </c>
      <c r="R20" s="946">
        <v>4896</v>
      </c>
      <c r="S20" s="920"/>
      <c r="T20" s="914"/>
    </row>
    <row r="21" spans="1:20" ht="15" customHeight="1">
      <c r="A21" s="921"/>
      <c r="B21" s="922"/>
      <c r="C21" s="923"/>
      <c r="D21" s="923"/>
      <c r="E21" s="923"/>
      <c r="F21" s="923"/>
      <c r="G21" s="923"/>
      <c r="H21" s="923"/>
      <c r="I21" s="923"/>
      <c r="J21" s="923"/>
      <c r="K21" s="923"/>
      <c r="L21" s="923"/>
      <c r="M21" s="923"/>
      <c r="N21" s="934"/>
      <c r="O21" s="959"/>
      <c r="P21" s="959"/>
      <c r="Q21" s="959"/>
      <c r="R21" s="947"/>
      <c r="S21" s="924"/>
      <c r="T21" s="923"/>
    </row>
    <row r="22" spans="1:20" ht="45" customHeight="1">
      <c r="A22" s="1310" t="s">
        <v>1109</v>
      </c>
      <c r="B22" s="1310"/>
      <c r="C22" s="1310"/>
      <c r="D22" s="1310"/>
      <c r="E22" s="1310"/>
      <c r="F22" s="1310"/>
      <c r="G22" s="1310"/>
      <c r="H22" s="1310"/>
      <c r="I22" s="1310"/>
      <c r="J22" s="1310"/>
      <c r="K22" s="1310"/>
      <c r="L22" s="1310"/>
      <c r="M22" s="1310"/>
      <c r="N22" s="1310"/>
      <c r="O22" s="1310"/>
      <c r="P22" s="1310"/>
      <c r="Q22" s="1310"/>
      <c r="R22" s="1310"/>
      <c r="S22" s="1310"/>
      <c r="T22" s="1310"/>
    </row>
    <row r="23" spans="1:20" ht="18.75">
      <c r="A23" s="905"/>
      <c r="B23" s="906"/>
      <c r="C23" s="906"/>
      <c r="D23" s="906"/>
      <c r="E23" s="906"/>
      <c r="F23" s="906"/>
      <c r="G23" s="906"/>
      <c r="H23" s="906"/>
      <c r="I23" s="906"/>
      <c r="J23" s="906"/>
      <c r="K23" s="906"/>
      <c r="L23" s="906"/>
      <c r="M23" s="906"/>
      <c r="N23" s="932"/>
      <c r="O23" s="955"/>
      <c r="P23" s="955"/>
      <c r="Q23" s="955"/>
      <c r="R23" s="944"/>
      <c r="S23" s="906"/>
      <c r="T23" s="925"/>
    </row>
    <row r="24" spans="1:20" ht="18.75">
      <c r="A24" s="1308" t="s">
        <v>975</v>
      </c>
      <c r="B24" s="1308"/>
      <c r="C24" s="896"/>
      <c r="D24" s="896"/>
      <c r="E24" s="896"/>
      <c r="F24" s="896"/>
      <c r="G24" s="896"/>
      <c r="H24" s="896"/>
      <c r="I24" s="896"/>
      <c r="J24" s="896"/>
      <c r="K24" s="896"/>
      <c r="L24" s="896"/>
      <c r="M24" s="896"/>
      <c r="N24" s="935"/>
      <c r="O24" s="960"/>
      <c r="P24" s="960"/>
      <c r="Q24" s="960"/>
      <c r="R24" s="948"/>
      <c r="S24" s="925"/>
      <c r="T24" s="896"/>
    </row>
    <row r="25" spans="1:20" ht="18.75">
      <c r="A25" s="1309" t="s">
        <v>976</v>
      </c>
      <c r="B25" s="1309"/>
      <c r="C25" s="926"/>
      <c r="D25" s="926"/>
      <c r="E25" s="926"/>
      <c r="F25" s="926"/>
      <c r="G25" s="926"/>
      <c r="H25" s="926"/>
      <c r="I25" s="926"/>
      <c r="J25" s="926"/>
      <c r="K25" s="926"/>
      <c r="L25" s="926"/>
      <c r="M25" s="926"/>
      <c r="N25" s="936"/>
      <c r="O25" s="961"/>
      <c r="P25" s="961"/>
      <c r="Q25" s="961"/>
      <c r="R25" s="941"/>
      <c r="S25" s="896"/>
      <c r="T25" s="903"/>
    </row>
    <row r="26" spans="1:20" ht="18.75">
      <c r="A26" s="902"/>
      <c r="B26" s="903"/>
      <c r="C26" s="903"/>
      <c r="D26" s="903"/>
      <c r="E26" s="903"/>
      <c r="F26" s="903"/>
      <c r="G26" s="903"/>
      <c r="H26" s="903"/>
      <c r="I26" s="903"/>
      <c r="J26" s="903"/>
      <c r="K26" s="903"/>
      <c r="L26" s="903"/>
      <c r="M26" s="903"/>
      <c r="N26" s="931"/>
      <c r="O26" s="954"/>
      <c r="P26" s="954"/>
      <c r="Q26" s="954"/>
      <c r="R26" s="943"/>
      <c r="S26" s="903"/>
    </row>
  </sheetData>
  <mergeCells count="5">
    <mergeCell ref="A4:T4"/>
    <mergeCell ref="A5:T5"/>
    <mergeCell ref="A24:B24"/>
    <mergeCell ref="A25:B25"/>
    <mergeCell ref="A22:T22"/>
  </mergeCells>
  <printOptions horizontalCentered="1"/>
  <pageMargins left="0" right="0" top="0.25" bottom="0.25" header="0.3" footer="0.3"/>
  <pageSetup paperSize="9" scale="90" orientation="portrait" r:id="rId1"/>
</worksheet>
</file>

<file path=xl/worksheets/sheet31.xml><?xml version="1.0" encoding="utf-8"?>
<worksheet xmlns="http://schemas.openxmlformats.org/spreadsheetml/2006/main" xmlns:r="http://schemas.openxmlformats.org/officeDocument/2006/relationships">
  <dimension ref="A1:G55"/>
  <sheetViews>
    <sheetView tabSelected="1" topLeftCell="A10" zoomScale="90" zoomScaleNormal="90" workbookViewId="0">
      <selection activeCell="B22" sqref="B22"/>
    </sheetView>
  </sheetViews>
  <sheetFormatPr defaultRowHeight="12.75"/>
  <cols>
    <col min="1" max="1" width="5.140625" customWidth="1"/>
    <col min="2" max="2" width="38.85546875" customWidth="1"/>
    <col min="3" max="7" width="13.5703125" customWidth="1"/>
  </cols>
  <sheetData>
    <row r="1" spans="1:7" ht="28.5" customHeight="1">
      <c r="A1" s="1159" t="s">
        <v>998</v>
      </c>
      <c r="B1" s="1159"/>
      <c r="C1" s="1159"/>
      <c r="D1" s="1159"/>
      <c r="E1" s="1159"/>
      <c r="F1" s="1159"/>
      <c r="G1" s="1159"/>
    </row>
    <row r="2" spans="1:7" ht="24.75" customHeight="1">
      <c r="A2" s="1304" t="s">
        <v>935</v>
      </c>
      <c r="B2" s="1304"/>
      <c r="C2" s="1304"/>
      <c r="D2" s="1304"/>
      <c r="E2" s="1304"/>
      <c r="F2" s="1304"/>
      <c r="G2" s="1304"/>
    </row>
    <row r="3" spans="1:7" ht="6.75" customHeight="1">
      <c r="A3" s="519"/>
      <c r="B3" s="519"/>
      <c r="C3" s="519"/>
      <c r="D3" s="519"/>
      <c r="E3" s="519"/>
      <c r="F3" s="799"/>
      <c r="G3" s="519"/>
    </row>
    <row r="4" spans="1:7" ht="18.75">
      <c r="A4" s="822"/>
      <c r="B4" s="821"/>
      <c r="C4" s="821"/>
      <c r="D4" s="821"/>
      <c r="E4" s="821"/>
      <c r="F4" s="821"/>
      <c r="G4" s="825" t="s">
        <v>999</v>
      </c>
    </row>
    <row r="5" spans="1:7" ht="15" customHeight="1">
      <c r="A5" s="822"/>
      <c r="B5" s="821"/>
      <c r="C5" s="821"/>
      <c r="D5" s="821"/>
      <c r="E5" s="821"/>
      <c r="F5" s="821"/>
      <c r="G5" s="826"/>
    </row>
    <row r="6" spans="1:7" ht="21" customHeight="1">
      <c r="A6" s="1313" t="s">
        <v>295</v>
      </c>
      <c r="B6" s="1232" t="s">
        <v>937</v>
      </c>
      <c r="C6" s="1315" t="s">
        <v>1000</v>
      </c>
      <c r="D6" s="1316"/>
      <c r="E6" s="1316"/>
      <c r="F6" s="1317"/>
      <c r="G6" s="1314" t="s">
        <v>938</v>
      </c>
    </row>
    <row r="7" spans="1:7" ht="30.75" customHeight="1">
      <c r="A7" s="1313"/>
      <c r="B7" s="1232"/>
      <c r="C7" s="827" t="s">
        <v>1001</v>
      </c>
      <c r="D7" s="827" t="s">
        <v>1002</v>
      </c>
      <c r="E7" s="828" t="s">
        <v>1003</v>
      </c>
      <c r="F7" s="828" t="s">
        <v>1106</v>
      </c>
      <c r="G7" s="1314"/>
    </row>
    <row r="8" spans="1:7" ht="23.25" customHeight="1">
      <c r="A8" s="829" t="s">
        <v>22</v>
      </c>
      <c r="B8" s="830" t="s">
        <v>939</v>
      </c>
      <c r="C8" s="830">
        <v>3022</v>
      </c>
      <c r="D8" s="830">
        <v>4499</v>
      </c>
      <c r="E8" s="830">
        <v>4896</v>
      </c>
      <c r="F8" s="830"/>
      <c r="G8" s="830"/>
    </row>
    <row r="9" spans="1:7" ht="23.25" customHeight="1">
      <c r="A9" s="829"/>
      <c r="B9" s="831" t="s">
        <v>18</v>
      </c>
      <c r="C9" s="830"/>
      <c r="D9" s="830"/>
      <c r="E9" s="830"/>
      <c r="F9" s="830"/>
      <c r="G9" s="830"/>
    </row>
    <row r="10" spans="1:7" ht="23.25" customHeight="1">
      <c r="A10" s="832">
        <v>1</v>
      </c>
      <c r="B10" s="833" t="s">
        <v>331</v>
      </c>
      <c r="C10" s="811">
        <v>881</v>
      </c>
      <c r="D10" s="811">
        <v>1584</v>
      </c>
      <c r="E10" s="811">
        <v>1793</v>
      </c>
      <c r="F10" s="811"/>
      <c r="G10" s="811"/>
    </row>
    <row r="11" spans="1:7" ht="23.25" customHeight="1">
      <c r="A11" s="832">
        <v>2</v>
      </c>
      <c r="B11" s="833" t="s">
        <v>1004</v>
      </c>
      <c r="C11" s="811">
        <v>236</v>
      </c>
      <c r="D11" s="811">
        <v>197</v>
      </c>
      <c r="E11" s="811">
        <v>230</v>
      </c>
      <c r="F11" s="811"/>
      <c r="G11" s="811"/>
    </row>
    <row r="12" spans="1:7" ht="23.25" customHeight="1">
      <c r="A12" s="832">
        <v>3</v>
      </c>
      <c r="B12" s="833" t="s">
        <v>944</v>
      </c>
      <c r="C12" s="811">
        <v>125</v>
      </c>
      <c r="D12" s="811">
        <v>174</v>
      </c>
      <c r="E12" s="811">
        <v>190</v>
      </c>
      <c r="F12" s="811"/>
      <c r="G12" s="811"/>
    </row>
    <row r="13" spans="1:7" ht="23.25" customHeight="1">
      <c r="A13" s="832">
        <v>4</v>
      </c>
      <c r="B13" s="833" t="s">
        <v>945</v>
      </c>
      <c r="C13" s="811"/>
      <c r="D13" s="811">
        <v>15</v>
      </c>
      <c r="E13" s="811">
        <v>26</v>
      </c>
      <c r="F13" s="811"/>
      <c r="G13" s="811"/>
    </row>
    <row r="14" spans="1:7" ht="23.25" customHeight="1">
      <c r="A14" s="832">
        <v>5</v>
      </c>
      <c r="B14" s="834" t="s">
        <v>1005</v>
      </c>
      <c r="C14" s="811">
        <v>499</v>
      </c>
      <c r="D14" s="811">
        <v>946</v>
      </c>
      <c r="E14" s="811">
        <v>871</v>
      </c>
      <c r="F14" s="811"/>
      <c r="G14" s="811"/>
    </row>
    <row r="15" spans="1:7" ht="23.25" customHeight="1">
      <c r="A15" s="832">
        <v>6</v>
      </c>
      <c r="B15" s="834" t="s">
        <v>1006</v>
      </c>
      <c r="C15" s="811">
        <v>82</v>
      </c>
      <c r="D15" s="811">
        <v>473</v>
      </c>
      <c r="E15" s="811">
        <v>606</v>
      </c>
      <c r="F15" s="811"/>
      <c r="G15" s="811"/>
    </row>
    <row r="16" spans="1:7" ht="23.25" customHeight="1">
      <c r="A16" s="832">
        <v>7</v>
      </c>
      <c r="B16" s="834" t="s">
        <v>947</v>
      </c>
      <c r="C16" s="811">
        <v>1099</v>
      </c>
      <c r="D16" s="811">
        <v>980</v>
      </c>
      <c r="E16" s="811">
        <v>942</v>
      </c>
      <c r="F16" s="811"/>
      <c r="G16" s="811"/>
    </row>
    <row r="17" spans="1:7" ht="23.25" customHeight="1">
      <c r="A17" s="832">
        <v>8</v>
      </c>
      <c r="B17" s="834" t="s">
        <v>1007</v>
      </c>
      <c r="C17" s="811">
        <v>1643</v>
      </c>
      <c r="D17" s="811">
        <v>2812</v>
      </c>
      <c r="E17" s="811">
        <v>3035</v>
      </c>
      <c r="F17" s="811"/>
      <c r="G17" s="811"/>
    </row>
    <row r="18" spans="1:7" ht="23.25" customHeight="1">
      <c r="A18" s="832">
        <v>9</v>
      </c>
      <c r="B18" s="834" t="s">
        <v>1008</v>
      </c>
      <c r="C18" s="811"/>
      <c r="D18" s="811">
        <v>6</v>
      </c>
      <c r="E18" s="811">
        <v>11</v>
      </c>
      <c r="F18" s="811"/>
      <c r="G18" s="811"/>
    </row>
    <row r="19" spans="1:7" ht="23.25" customHeight="1">
      <c r="A19" s="832">
        <v>10</v>
      </c>
      <c r="B19" s="834" t="s">
        <v>1009</v>
      </c>
      <c r="C19" s="811"/>
      <c r="D19" s="811"/>
      <c r="E19" s="811"/>
      <c r="F19" s="811"/>
      <c r="G19" s="811"/>
    </row>
    <row r="20" spans="1:7" ht="23.25" customHeight="1">
      <c r="A20" s="832">
        <v>11</v>
      </c>
      <c r="B20" s="834" t="s">
        <v>1010</v>
      </c>
      <c r="C20" s="811">
        <v>413</v>
      </c>
      <c r="D20" s="811"/>
      <c r="E20" s="811"/>
      <c r="F20" s="811"/>
      <c r="G20" s="811"/>
    </row>
    <row r="21" spans="1:7" ht="23.25" customHeight="1">
      <c r="A21" s="832">
        <v>12</v>
      </c>
      <c r="B21" s="833" t="s">
        <v>1011</v>
      </c>
      <c r="C21" s="811"/>
      <c r="D21" s="811"/>
      <c r="E21" s="811"/>
      <c r="F21" s="811"/>
      <c r="G21" s="811"/>
    </row>
    <row r="22" spans="1:7" ht="30.75" customHeight="1">
      <c r="A22" s="832">
        <v>13</v>
      </c>
      <c r="B22" s="833" t="s">
        <v>1012</v>
      </c>
      <c r="C22" s="811"/>
      <c r="D22" s="811"/>
      <c r="E22" s="811"/>
      <c r="F22" s="811"/>
      <c r="G22" s="811"/>
    </row>
    <row r="23" spans="1:7" ht="23.25" customHeight="1">
      <c r="A23" s="832">
        <v>14</v>
      </c>
      <c r="B23" s="833" t="s">
        <v>1013</v>
      </c>
      <c r="C23" s="811">
        <v>198</v>
      </c>
      <c r="D23" s="811">
        <v>234</v>
      </c>
      <c r="E23" s="811">
        <v>313</v>
      </c>
      <c r="F23" s="811"/>
      <c r="G23" s="811"/>
    </row>
    <row r="24" spans="1:7" ht="23.25" customHeight="1">
      <c r="A24" s="835"/>
      <c r="B24" s="836" t="s">
        <v>1014</v>
      </c>
      <c r="C24" s="837"/>
      <c r="D24" s="837"/>
      <c r="E24" s="837"/>
      <c r="F24" s="837"/>
      <c r="G24" s="837"/>
    </row>
    <row r="25" spans="1:7" ht="23.25" customHeight="1">
      <c r="A25" s="835"/>
      <c r="B25" s="836" t="s">
        <v>1015</v>
      </c>
      <c r="C25" s="837"/>
      <c r="D25" s="837"/>
      <c r="E25" s="837"/>
      <c r="F25" s="837"/>
      <c r="G25" s="837"/>
    </row>
    <row r="26" spans="1:7" ht="23.25" customHeight="1">
      <c r="A26" s="835"/>
      <c r="B26" s="836" t="s">
        <v>1016</v>
      </c>
      <c r="C26" s="837"/>
      <c r="D26" s="837"/>
      <c r="E26" s="837"/>
      <c r="F26" s="837"/>
      <c r="G26" s="837"/>
    </row>
    <row r="27" spans="1:7" ht="23.25" customHeight="1">
      <c r="A27" s="835"/>
      <c r="B27" s="836" t="s">
        <v>1017</v>
      </c>
      <c r="C27" s="837"/>
      <c r="D27" s="837"/>
      <c r="E27" s="837"/>
      <c r="F27" s="837"/>
      <c r="G27" s="837"/>
    </row>
    <row r="28" spans="1:7" ht="23.25" customHeight="1">
      <c r="A28" s="829" t="s">
        <v>27</v>
      </c>
      <c r="B28" s="830" t="s">
        <v>959</v>
      </c>
      <c r="C28" s="807"/>
      <c r="D28" s="807"/>
      <c r="E28" s="807"/>
      <c r="F28" s="807"/>
      <c r="G28" s="807"/>
    </row>
    <row r="29" spans="1:7" ht="23.25" customHeight="1">
      <c r="A29" s="832">
        <v>1</v>
      </c>
      <c r="B29" s="814" t="s">
        <v>1018</v>
      </c>
      <c r="C29" s="811">
        <v>582</v>
      </c>
      <c r="D29" s="811">
        <v>826</v>
      </c>
      <c r="E29" s="811">
        <v>733</v>
      </c>
      <c r="F29" s="811"/>
      <c r="G29" s="811"/>
    </row>
    <row r="30" spans="1:7" ht="23.25" customHeight="1">
      <c r="A30" s="832">
        <v>2</v>
      </c>
      <c r="B30" s="814" t="s">
        <v>1019</v>
      </c>
      <c r="C30" s="811">
        <v>731</v>
      </c>
      <c r="D30" s="811">
        <v>1318</v>
      </c>
      <c r="E30" s="811">
        <v>1518</v>
      </c>
      <c r="F30" s="811"/>
      <c r="G30" s="811"/>
    </row>
    <row r="31" spans="1:7" ht="23.25" customHeight="1">
      <c r="A31" s="832">
        <v>3</v>
      </c>
      <c r="B31" s="814" t="s">
        <v>1020</v>
      </c>
      <c r="C31" s="811">
        <v>771</v>
      </c>
      <c r="D31" s="811">
        <v>861</v>
      </c>
      <c r="E31" s="811">
        <v>1005</v>
      </c>
      <c r="F31" s="811"/>
      <c r="G31" s="811"/>
    </row>
    <row r="32" spans="1:7" ht="23.25" customHeight="1">
      <c r="A32" s="832">
        <v>4</v>
      </c>
      <c r="B32" s="814" t="s">
        <v>1021</v>
      </c>
      <c r="C32" s="811">
        <v>591</v>
      </c>
      <c r="D32" s="811">
        <v>707</v>
      </c>
      <c r="E32" s="811">
        <v>773</v>
      </c>
      <c r="F32" s="811"/>
      <c r="G32" s="811"/>
    </row>
    <row r="33" spans="1:7" ht="23.25" customHeight="1">
      <c r="A33" s="832">
        <v>5</v>
      </c>
      <c r="B33" s="814" t="s">
        <v>1022</v>
      </c>
      <c r="C33" s="811">
        <v>347</v>
      </c>
      <c r="D33" s="811">
        <v>787</v>
      </c>
      <c r="E33" s="811">
        <v>867</v>
      </c>
      <c r="F33" s="811"/>
      <c r="G33" s="811"/>
    </row>
    <row r="34" spans="1:7" ht="23.25" customHeight="1">
      <c r="A34" s="832">
        <v>6</v>
      </c>
      <c r="B34" s="838" t="s">
        <v>964</v>
      </c>
      <c r="C34" s="817"/>
      <c r="D34" s="817">
        <v>41.51</v>
      </c>
      <c r="E34" s="817">
        <v>45.09</v>
      </c>
      <c r="F34" s="817"/>
      <c r="G34" s="817"/>
    </row>
    <row r="35" spans="1:7" ht="23.25" customHeight="1">
      <c r="A35" s="839" t="s">
        <v>34</v>
      </c>
      <c r="B35" s="840" t="s">
        <v>965</v>
      </c>
      <c r="C35" s="820"/>
      <c r="D35" s="820"/>
      <c r="E35" s="820"/>
      <c r="F35" s="820"/>
      <c r="G35" s="820"/>
    </row>
    <row r="36" spans="1:7" ht="23.25" customHeight="1">
      <c r="A36" s="832">
        <v>1</v>
      </c>
      <c r="B36" s="841" t="s">
        <v>1023</v>
      </c>
      <c r="C36" s="811">
        <v>30</v>
      </c>
      <c r="D36" s="811">
        <v>19</v>
      </c>
      <c r="E36" s="811">
        <v>10</v>
      </c>
      <c r="F36" s="811"/>
      <c r="G36" s="811"/>
    </row>
    <row r="37" spans="1:7" ht="23.25" customHeight="1">
      <c r="A37" s="832">
        <v>2</v>
      </c>
      <c r="B37" s="841" t="s">
        <v>967</v>
      </c>
      <c r="C37" s="811">
        <v>195</v>
      </c>
      <c r="D37" s="811">
        <v>185</v>
      </c>
      <c r="E37" s="811">
        <v>160</v>
      </c>
      <c r="F37" s="811"/>
      <c r="G37" s="811"/>
    </row>
    <row r="38" spans="1:7" ht="23.25" customHeight="1">
      <c r="A38" s="832">
        <v>3</v>
      </c>
      <c r="B38" s="841" t="s">
        <v>968</v>
      </c>
      <c r="C38" s="811">
        <v>686</v>
      </c>
      <c r="D38" s="811">
        <v>750</v>
      </c>
      <c r="E38" s="811">
        <v>766</v>
      </c>
      <c r="F38" s="811"/>
      <c r="G38" s="811"/>
    </row>
    <row r="39" spans="1:7" ht="23.25" customHeight="1">
      <c r="A39" s="832">
        <v>4</v>
      </c>
      <c r="B39" s="841" t="s">
        <v>969</v>
      </c>
      <c r="C39" s="811">
        <v>2111</v>
      </c>
      <c r="D39" s="811">
        <v>3545</v>
      </c>
      <c r="E39" s="811">
        <v>3960</v>
      </c>
      <c r="F39" s="811"/>
      <c r="G39" s="811"/>
    </row>
    <row r="40" spans="1:7" ht="23.25" customHeight="1">
      <c r="A40" s="829" t="s">
        <v>41</v>
      </c>
      <c r="B40" s="830" t="s">
        <v>970</v>
      </c>
      <c r="C40" s="807"/>
      <c r="D40" s="807"/>
      <c r="E40" s="807"/>
      <c r="F40" s="807"/>
      <c r="G40" s="807"/>
    </row>
    <row r="41" spans="1:7" ht="32.25" customHeight="1">
      <c r="A41" s="832"/>
      <c r="B41" s="842" t="s">
        <v>1024</v>
      </c>
      <c r="C41" s="811">
        <v>150</v>
      </c>
      <c r="D41" s="811">
        <v>42</v>
      </c>
      <c r="E41" s="811">
        <v>89</v>
      </c>
      <c r="F41" s="811"/>
      <c r="G41" s="811"/>
    </row>
    <row r="42" spans="1:7" ht="23.25" customHeight="1">
      <c r="A42" s="832">
        <v>1</v>
      </c>
      <c r="B42" s="841" t="s">
        <v>971</v>
      </c>
      <c r="C42" s="811">
        <v>546</v>
      </c>
      <c r="D42" s="811">
        <v>537</v>
      </c>
      <c r="E42" s="811">
        <v>612</v>
      </c>
      <c r="F42" s="811"/>
      <c r="G42" s="811"/>
    </row>
    <row r="43" spans="1:7" ht="23.25" customHeight="1">
      <c r="A43" s="832">
        <v>2</v>
      </c>
      <c r="B43" s="841" t="s">
        <v>972</v>
      </c>
      <c r="C43" s="811">
        <v>120</v>
      </c>
      <c r="D43" s="811">
        <v>305</v>
      </c>
      <c r="E43" s="811">
        <v>309</v>
      </c>
      <c r="F43" s="811"/>
      <c r="G43" s="811"/>
    </row>
    <row r="44" spans="1:7" ht="23.25" customHeight="1">
      <c r="A44" s="832">
        <v>3</v>
      </c>
      <c r="B44" s="841" t="s">
        <v>973</v>
      </c>
      <c r="C44" s="811">
        <v>841</v>
      </c>
      <c r="D44" s="811">
        <v>1880</v>
      </c>
      <c r="E44" s="811">
        <v>2143</v>
      </c>
      <c r="F44" s="811"/>
      <c r="G44" s="811"/>
    </row>
    <row r="45" spans="1:7" ht="23.25" customHeight="1">
      <c r="A45" s="832">
        <v>4</v>
      </c>
      <c r="B45" s="841" t="s">
        <v>974</v>
      </c>
      <c r="C45" s="811">
        <v>11</v>
      </c>
      <c r="D45" s="811">
        <v>70</v>
      </c>
      <c r="E45" s="811">
        <v>101</v>
      </c>
      <c r="F45" s="811"/>
      <c r="G45" s="811"/>
    </row>
    <row r="46" spans="1:7" ht="23.25" customHeight="1">
      <c r="A46" s="832">
        <v>5</v>
      </c>
      <c r="B46" s="841" t="s">
        <v>274</v>
      </c>
      <c r="C46" s="811"/>
      <c r="D46" s="811"/>
      <c r="E46" s="811"/>
      <c r="F46" s="811"/>
      <c r="G46" s="811"/>
    </row>
    <row r="47" spans="1:7" ht="23.25" customHeight="1">
      <c r="A47" s="839" t="s">
        <v>439</v>
      </c>
      <c r="B47" s="840" t="s">
        <v>1025</v>
      </c>
      <c r="C47" s="820"/>
      <c r="D47" s="820"/>
      <c r="E47" s="820"/>
      <c r="F47" s="820"/>
      <c r="G47" s="820"/>
    </row>
    <row r="48" spans="1:7" ht="23.25" customHeight="1">
      <c r="A48" s="832">
        <v>1</v>
      </c>
      <c r="B48" s="843" t="s">
        <v>1026</v>
      </c>
      <c r="C48" s="811">
        <v>1083</v>
      </c>
      <c r="D48" s="811">
        <v>1180</v>
      </c>
      <c r="E48" s="811">
        <v>1111</v>
      </c>
      <c r="F48" s="811"/>
      <c r="G48" s="811"/>
    </row>
    <row r="49" spans="1:7" ht="23.25" customHeight="1">
      <c r="A49" s="832">
        <v>2</v>
      </c>
      <c r="B49" s="843" t="s">
        <v>273</v>
      </c>
      <c r="C49" s="811">
        <v>467</v>
      </c>
      <c r="D49" s="811">
        <v>800</v>
      </c>
      <c r="E49" s="811">
        <v>853</v>
      </c>
      <c r="F49" s="811"/>
      <c r="G49" s="811"/>
    </row>
    <row r="50" spans="1:7" ht="23.25" customHeight="1">
      <c r="A50" s="832">
        <v>3</v>
      </c>
      <c r="B50" s="843" t="s">
        <v>1027</v>
      </c>
      <c r="C50" s="811">
        <v>49</v>
      </c>
      <c r="D50" s="811">
        <v>91</v>
      </c>
      <c r="E50" s="811">
        <v>123</v>
      </c>
      <c r="F50" s="811"/>
      <c r="G50" s="811"/>
    </row>
    <row r="51" spans="1:7" ht="16.5" customHeight="1">
      <c r="A51" s="822"/>
      <c r="B51" s="823"/>
      <c r="C51" s="1311"/>
      <c r="D51" s="1311"/>
      <c r="E51" s="1311"/>
      <c r="F51" s="1311"/>
      <c r="G51" s="1311"/>
    </row>
    <row r="52" spans="1:7" ht="37.5" customHeight="1">
      <c r="A52" s="1318" t="s">
        <v>1109</v>
      </c>
      <c r="B52" s="1318"/>
      <c r="C52" s="1318"/>
      <c r="D52" s="1318"/>
      <c r="E52" s="1318"/>
      <c r="F52" s="1318"/>
      <c r="G52" s="1318"/>
    </row>
    <row r="53" spans="1:7" ht="18.75">
      <c r="A53" s="884"/>
      <c r="B53" s="823"/>
      <c r="C53" s="881"/>
      <c r="D53" s="881"/>
      <c r="E53" s="881"/>
      <c r="F53" s="881"/>
      <c r="G53" s="883"/>
    </row>
    <row r="54" spans="1:7" ht="18.75">
      <c r="A54" s="1301" t="s">
        <v>975</v>
      </c>
      <c r="B54" s="1301"/>
      <c r="C54" s="883"/>
      <c r="D54" s="883"/>
      <c r="E54" s="883"/>
      <c r="F54" s="883"/>
      <c r="G54" s="821"/>
    </row>
    <row r="55" spans="1:7" ht="18.75">
      <c r="A55" s="1312" t="s">
        <v>976</v>
      </c>
      <c r="B55" s="1312"/>
      <c r="C55" s="823"/>
      <c r="D55" s="823"/>
      <c r="E55" s="824"/>
      <c r="F55" s="824"/>
    </row>
  </sheetData>
  <mergeCells count="10">
    <mergeCell ref="C51:G51"/>
    <mergeCell ref="A54:B54"/>
    <mergeCell ref="A55:B55"/>
    <mergeCell ref="A1:G1"/>
    <mergeCell ref="A2:G2"/>
    <mergeCell ref="A6:A7"/>
    <mergeCell ref="B6:B7"/>
    <mergeCell ref="G6:G7"/>
    <mergeCell ref="C6:F6"/>
    <mergeCell ref="A52:G52"/>
  </mergeCells>
  <printOptions horizontalCentered="1"/>
  <pageMargins left="0" right="0" top="0.25" bottom="0.2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dimension ref="A1:V107"/>
  <sheetViews>
    <sheetView zoomScale="70" zoomScaleNormal="70" workbookViewId="0">
      <pane ySplit="7" topLeftCell="A89" activePane="bottomLeft" state="frozen"/>
      <selection pane="bottomLeft" activeCell="C60" sqref="C60"/>
    </sheetView>
  </sheetViews>
  <sheetFormatPr defaultRowHeight="12.75"/>
  <cols>
    <col min="1" max="1" width="5.28515625" customWidth="1"/>
    <col min="2" max="2" width="28.5703125" customWidth="1"/>
    <col min="3" max="4" width="7.85546875" customWidth="1"/>
    <col min="5" max="5" width="7.140625" customWidth="1"/>
    <col min="6" max="6" width="9.5703125" customWidth="1"/>
    <col min="7" max="11" width="8" customWidth="1"/>
    <col min="12" max="13" width="8.140625" customWidth="1"/>
    <col min="14" max="19" width="7.85546875" customWidth="1"/>
    <col min="20" max="20" width="7.140625" customWidth="1"/>
    <col min="21" max="21" width="6.5703125" customWidth="1"/>
  </cols>
  <sheetData>
    <row r="1" spans="1:22" ht="36.75" customHeight="1">
      <c r="A1" s="1324" t="s">
        <v>1030</v>
      </c>
      <c r="B1" s="1324"/>
      <c r="C1" s="1324"/>
      <c r="D1" s="1324"/>
      <c r="E1" s="1324"/>
      <c r="F1" s="1324"/>
      <c r="G1" s="1324"/>
      <c r="H1" s="1324"/>
      <c r="I1" s="1324"/>
      <c r="J1" s="1324"/>
      <c r="K1" s="1324"/>
      <c r="L1" s="1324"/>
      <c r="M1" s="1324"/>
      <c r="N1" s="1324"/>
      <c r="O1" s="1324"/>
      <c r="P1" s="1324"/>
      <c r="Q1" s="1324"/>
      <c r="R1" s="1324"/>
      <c r="S1" s="1324"/>
      <c r="T1" s="1324"/>
      <c r="U1" s="1324"/>
    </row>
    <row r="2" spans="1:22" ht="24.75" customHeight="1">
      <c r="A2" s="1329" t="s">
        <v>935</v>
      </c>
      <c r="B2" s="1329"/>
      <c r="C2" s="1329"/>
      <c r="D2" s="1329"/>
      <c r="E2" s="1329"/>
      <c r="F2" s="1329"/>
      <c r="G2" s="1329"/>
      <c r="H2" s="1329"/>
      <c r="I2" s="1329"/>
      <c r="J2" s="1329"/>
      <c r="K2" s="1329"/>
      <c r="L2" s="1329"/>
      <c r="M2" s="1329"/>
      <c r="N2" s="1329"/>
      <c r="O2" s="1329"/>
      <c r="P2" s="1329"/>
      <c r="Q2" s="1329"/>
      <c r="R2" s="1329"/>
      <c r="S2" s="1329"/>
      <c r="T2" s="1329"/>
      <c r="U2" s="1329"/>
    </row>
    <row r="3" spans="1:22" ht="18.75">
      <c r="A3" s="848"/>
      <c r="B3" s="848"/>
      <c r="C3" s="848"/>
      <c r="D3" s="848"/>
      <c r="E3" s="848"/>
      <c r="F3" s="848"/>
      <c r="G3" s="848"/>
      <c r="H3" s="848"/>
      <c r="I3" s="848"/>
      <c r="J3" s="848"/>
      <c r="K3" s="848"/>
      <c r="L3" s="848"/>
      <c r="M3" s="848"/>
      <c r="N3" s="848"/>
      <c r="O3" s="848"/>
      <c r="P3" s="848"/>
      <c r="Q3" s="848"/>
      <c r="R3" s="845"/>
      <c r="S3" s="1330" t="s">
        <v>1031</v>
      </c>
      <c r="T3" s="1330"/>
      <c r="U3" s="858"/>
      <c r="V3" s="796"/>
    </row>
    <row r="4" spans="1:22" ht="18.75">
      <c r="A4" s="848"/>
      <c r="B4" s="848"/>
      <c r="C4" s="848"/>
      <c r="D4" s="848"/>
      <c r="E4" s="848"/>
      <c r="F4" s="848"/>
      <c r="G4" s="848"/>
      <c r="H4" s="848"/>
      <c r="I4" s="848"/>
      <c r="J4" s="848"/>
      <c r="K4" s="848"/>
      <c r="L4" s="848"/>
      <c r="M4" s="848"/>
      <c r="N4" s="848"/>
      <c r="O4" s="848"/>
      <c r="P4" s="848"/>
      <c r="Q4" s="848"/>
      <c r="R4" s="845"/>
      <c r="S4" s="859"/>
      <c r="T4" s="859"/>
      <c r="U4" s="859"/>
      <c r="V4" s="796"/>
    </row>
    <row r="5" spans="1:22" ht="36.75" customHeight="1">
      <c r="A5" s="1319" t="s">
        <v>601</v>
      </c>
      <c r="B5" s="1319" t="s">
        <v>1028</v>
      </c>
      <c r="C5" s="1325" t="s">
        <v>1032</v>
      </c>
      <c r="D5" s="1326" t="s">
        <v>1033</v>
      </c>
      <c r="E5" s="1325" t="s">
        <v>1034</v>
      </c>
      <c r="F5" s="1325" t="s">
        <v>1035</v>
      </c>
      <c r="G5" s="1319" t="s">
        <v>1036</v>
      </c>
      <c r="H5" s="1319"/>
      <c r="I5" s="1319" t="s">
        <v>1037</v>
      </c>
      <c r="J5" s="1319" t="s">
        <v>1029</v>
      </c>
      <c r="K5" s="1319" t="s">
        <v>1038</v>
      </c>
      <c r="L5" s="1319"/>
      <c r="M5" s="1319"/>
      <c r="N5" s="1319"/>
      <c r="O5" s="1319"/>
      <c r="P5" s="1319"/>
      <c r="Q5" s="1319"/>
      <c r="R5" s="1319"/>
      <c r="S5" s="1319"/>
      <c r="T5" s="1319" t="s">
        <v>1039</v>
      </c>
      <c r="U5" s="1319" t="s">
        <v>15</v>
      </c>
    </row>
    <row r="6" spans="1:22" ht="33" customHeight="1">
      <c r="A6" s="1319"/>
      <c r="B6" s="1319"/>
      <c r="C6" s="1325"/>
      <c r="D6" s="1327"/>
      <c r="E6" s="1325"/>
      <c r="F6" s="1325"/>
      <c r="G6" s="1320" t="s">
        <v>1040</v>
      </c>
      <c r="H6" s="1320" t="s">
        <v>1041</v>
      </c>
      <c r="I6" s="1319"/>
      <c r="J6" s="1319"/>
      <c r="K6" s="1320" t="s">
        <v>1042</v>
      </c>
      <c r="L6" s="1320"/>
      <c r="M6" s="1320"/>
      <c r="N6" s="1320" t="s">
        <v>1043</v>
      </c>
      <c r="O6" s="1320"/>
      <c r="P6" s="1320"/>
      <c r="Q6" s="1320"/>
      <c r="R6" s="1320"/>
      <c r="S6" s="1320" t="s">
        <v>1044</v>
      </c>
      <c r="T6" s="1319"/>
      <c r="U6" s="1319"/>
    </row>
    <row r="7" spans="1:22" ht="131.25" customHeight="1">
      <c r="A7" s="1319"/>
      <c r="B7" s="1319"/>
      <c r="C7" s="1325"/>
      <c r="D7" s="1328"/>
      <c r="E7" s="1325"/>
      <c r="F7" s="1325"/>
      <c r="G7" s="1320"/>
      <c r="H7" s="1320"/>
      <c r="I7" s="1319"/>
      <c r="J7" s="1319"/>
      <c r="K7" s="849" t="s">
        <v>1045</v>
      </c>
      <c r="L7" s="849" t="s">
        <v>1046</v>
      </c>
      <c r="M7" s="849" t="s">
        <v>1047</v>
      </c>
      <c r="N7" s="849" t="s">
        <v>1048</v>
      </c>
      <c r="O7" s="849" t="s">
        <v>1049</v>
      </c>
      <c r="P7" s="849" t="s">
        <v>1050</v>
      </c>
      <c r="Q7" s="849" t="s">
        <v>1051</v>
      </c>
      <c r="R7" s="849" t="s">
        <v>1052</v>
      </c>
      <c r="S7" s="1320"/>
      <c r="T7" s="1319"/>
      <c r="U7" s="1319"/>
    </row>
    <row r="8" spans="1:22" ht="30" customHeight="1">
      <c r="A8" s="1322" t="s">
        <v>984</v>
      </c>
      <c r="B8" s="1322"/>
      <c r="C8" s="1322"/>
      <c r="D8" s="1322"/>
      <c r="E8" s="1322"/>
      <c r="F8" s="1322"/>
      <c r="G8" s="1322"/>
      <c r="H8" s="1322"/>
      <c r="I8" s="1322"/>
      <c r="J8" s="1322"/>
      <c r="K8" s="1322"/>
      <c r="L8" s="1322"/>
      <c r="M8" s="1322"/>
      <c r="N8" s="1322"/>
      <c r="O8" s="1322"/>
      <c r="P8" s="1322"/>
      <c r="Q8" s="1322"/>
      <c r="R8" s="1322"/>
      <c r="S8" s="1322"/>
      <c r="T8" s="1322"/>
      <c r="U8" s="1322"/>
    </row>
    <row r="9" spans="1:22" ht="30" customHeight="1">
      <c r="A9" s="850">
        <v>1</v>
      </c>
      <c r="B9" s="847" t="s">
        <v>1053</v>
      </c>
      <c r="C9" s="851">
        <v>14</v>
      </c>
      <c r="D9" s="851"/>
      <c r="E9" s="851">
        <v>1</v>
      </c>
      <c r="F9" s="851"/>
      <c r="G9" s="851">
        <v>1</v>
      </c>
      <c r="H9" s="851"/>
      <c r="I9" s="851">
        <v>1</v>
      </c>
      <c r="J9" s="851">
        <v>1</v>
      </c>
      <c r="K9" s="851"/>
      <c r="L9" s="851"/>
      <c r="M9" s="851"/>
      <c r="N9" s="851">
        <v>1</v>
      </c>
      <c r="O9" s="851"/>
      <c r="P9" s="851"/>
      <c r="Q9" s="851"/>
      <c r="R9" s="851"/>
      <c r="S9" s="851"/>
      <c r="T9" s="851"/>
      <c r="U9" s="851"/>
    </row>
    <row r="10" spans="1:22" ht="32.25" customHeight="1">
      <c r="A10" s="852" t="s">
        <v>1054</v>
      </c>
      <c r="B10" s="853" t="s">
        <v>1055</v>
      </c>
      <c r="C10" s="851"/>
      <c r="D10" s="851"/>
      <c r="E10" s="851"/>
      <c r="F10" s="851"/>
      <c r="G10" s="851"/>
      <c r="H10" s="851"/>
      <c r="I10" s="851"/>
      <c r="J10" s="851"/>
      <c r="K10" s="851"/>
      <c r="L10" s="851"/>
      <c r="M10" s="851"/>
      <c r="N10" s="851"/>
      <c r="O10" s="851"/>
      <c r="P10" s="851"/>
      <c r="Q10" s="851"/>
      <c r="R10" s="851"/>
      <c r="S10" s="851"/>
      <c r="T10" s="851"/>
      <c r="U10" s="851"/>
    </row>
    <row r="11" spans="1:22" ht="24" customHeight="1">
      <c r="A11" s="1323" t="s">
        <v>18</v>
      </c>
      <c r="B11" s="854" t="s">
        <v>1056</v>
      </c>
      <c r="C11" s="855"/>
      <c r="D11" s="855"/>
      <c r="E11" s="855"/>
      <c r="F11" s="855"/>
      <c r="G11" s="855"/>
      <c r="H11" s="855"/>
      <c r="I11" s="855"/>
      <c r="J11" s="855"/>
      <c r="K11" s="855"/>
      <c r="L11" s="855"/>
      <c r="M11" s="855"/>
      <c r="N11" s="855"/>
      <c r="O11" s="855"/>
      <c r="P11" s="855"/>
      <c r="Q11" s="855"/>
      <c r="R11" s="855"/>
      <c r="S11" s="855"/>
      <c r="T11" s="855"/>
      <c r="U11" s="855"/>
    </row>
    <row r="12" spans="1:22" ht="24" customHeight="1">
      <c r="A12" s="1323"/>
      <c r="B12" s="854" t="s">
        <v>1057</v>
      </c>
      <c r="C12" s="855"/>
      <c r="D12" s="855"/>
      <c r="E12" s="855"/>
      <c r="F12" s="855"/>
      <c r="G12" s="855"/>
      <c r="H12" s="855"/>
      <c r="I12" s="855">
        <v>1</v>
      </c>
      <c r="J12" s="855"/>
      <c r="K12" s="855"/>
      <c r="L12" s="855"/>
      <c r="M12" s="855"/>
      <c r="N12" s="855"/>
      <c r="O12" s="855"/>
      <c r="P12" s="855"/>
      <c r="Q12" s="855"/>
      <c r="R12" s="855"/>
      <c r="S12" s="855"/>
      <c r="T12" s="855"/>
      <c r="U12" s="855"/>
    </row>
    <row r="13" spans="1:22" ht="24" customHeight="1">
      <c r="A13" s="1323"/>
      <c r="B13" s="854" t="s">
        <v>1058</v>
      </c>
      <c r="C13" s="855">
        <v>2</v>
      </c>
      <c r="D13" s="855"/>
      <c r="E13" s="855"/>
      <c r="F13" s="855"/>
      <c r="G13" s="855">
        <v>1</v>
      </c>
      <c r="H13" s="855"/>
      <c r="I13" s="855"/>
      <c r="J13" s="855">
        <v>1</v>
      </c>
      <c r="K13" s="855"/>
      <c r="L13" s="855"/>
      <c r="M13" s="855"/>
      <c r="N13" s="855">
        <v>1</v>
      </c>
      <c r="O13" s="855"/>
      <c r="P13" s="855"/>
      <c r="Q13" s="855"/>
      <c r="R13" s="855"/>
      <c r="S13" s="855"/>
      <c r="T13" s="855"/>
      <c r="U13" s="855"/>
    </row>
    <row r="14" spans="1:22" ht="24" customHeight="1">
      <c r="A14" s="1323"/>
      <c r="B14" s="854" t="s">
        <v>1059</v>
      </c>
      <c r="C14" s="855">
        <v>8</v>
      </c>
      <c r="D14" s="855"/>
      <c r="E14" s="855"/>
      <c r="F14" s="855"/>
      <c r="G14" s="855"/>
      <c r="H14" s="855"/>
      <c r="I14" s="855"/>
      <c r="J14" s="855"/>
      <c r="K14" s="855"/>
      <c r="L14" s="855"/>
      <c r="M14" s="855"/>
      <c r="N14" s="855"/>
      <c r="O14" s="855"/>
      <c r="P14" s="855"/>
      <c r="Q14" s="855"/>
      <c r="R14" s="855"/>
      <c r="S14" s="855"/>
      <c r="T14" s="855"/>
      <c r="U14" s="855"/>
    </row>
    <row r="15" spans="1:22" ht="24" customHeight="1">
      <c r="A15" s="1323"/>
      <c r="B15" s="854" t="s">
        <v>1060</v>
      </c>
      <c r="C15" s="855">
        <v>5</v>
      </c>
      <c r="D15" s="855"/>
      <c r="E15" s="855"/>
      <c r="F15" s="855"/>
      <c r="G15" s="855"/>
      <c r="H15" s="855"/>
      <c r="I15" s="855"/>
      <c r="J15" s="855"/>
      <c r="K15" s="855"/>
      <c r="L15" s="855"/>
      <c r="M15" s="855"/>
      <c r="N15" s="855"/>
      <c r="O15" s="855"/>
      <c r="P15" s="855"/>
      <c r="Q15" s="855"/>
      <c r="R15" s="855"/>
      <c r="S15" s="855"/>
      <c r="T15" s="855"/>
      <c r="U15" s="855"/>
    </row>
    <row r="16" spans="1:22" ht="24" customHeight="1">
      <c r="A16" s="1323"/>
      <c r="B16" s="854" t="s">
        <v>1061</v>
      </c>
      <c r="C16" s="855"/>
      <c r="D16" s="855"/>
      <c r="E16" s="855">
        <v>1</v>
      </c>
      <c r="F16" s="855"/>
      <c r="G16" s="855"/>
      <c r="H16" s="855"/>
      <c r="I16" s="855"/>
      <c r="J16" s="855"/>
      <c r="K16" s="855"/>
      <c r="L16" s="855"/>
      <c r="M16" s="855"/>
      <c r="N16" s="855"/>
      <c r="O16" s="855"/>
      <c r="P16" s="855"/>
      <c r="Q16" s="855"/>
      <c r="R16" s="855"/>
      <c r="S16" s="855"/>
      <c r="T16" s="855"/>
      <c r="U16" s="855"/>
    </row>
    <row r="17" spans="1:21" ht="32.25" customHeight="1">
      <c r="A17" s="852" t="s">
        <v>1062</v>
      </c>
      <c r="B17" s="853" t="s">
        <v>1063</v>
      </c>
      <c r="C17" s="851"/>
      <c r="D17" s="851"/>
      <c r="E17" s="851"/>
      <c r="F17" s="851"/>
      <c r="G17" s="851"/>
      <c r="H17" s="851"/>
      <c r="I17" s="851"/>
      <c r="J17" s="851"/>
      <c r="K17" s="851"/>
      <c r="L17" s="851"/>
      <c r="M17" s="851"/>
      <c r="N17" s="851"/>
      <c r="O17" s="851"/>
      <c r="P17" s="851"/>
      <c r="Q17" s="851"/>
      <c r="R17" s="851"/>
      <c r="S17" s="851"/>
      <c r="T17" s="851"/>
      <c r="U17" s="851"/>
    </row>
    <row r="18" spans="1:21" ht="33.75" customHeight="1">
      <c r="A18" s="856"/>
      <c r="B18" s="854" t="s">
        <v>1064</v>
      </c>
      <c r="C18" s="855"/>
      <c r="D18" s="855"/>
      <c r="E18" s="855"/>
      <c r="F18" s="855"/>
      <c r="G18" s="855"/>
      <c r="H18" s="855"/>
      <c r="I18" s="855"/>
      <c r="J18" s="855"/>
      <c r="K18" s="855"/>
      <c r="L18" s="855"/>
      <c r="M18" s="855"/>
      <c r="N18" s="855"/>
      <c r="O18" s="855"/>
      <c r="P18" s="855"/>
      <c r="Q18" s="855"/>
      <c r="R18" s="855"/>
      <c r="S18" s="855"/>
      <c r="T18" s="855"/>
      <c r="U18" s="855"/>
    </row>
    <row r="19" spans="1:21" ht="45.75" customHeight="1">
      <c r="A19" s="856"/>
      <c r="B19" s="854" t="s">
        <v>1065</v>
      </c>
      <c r="C19" s="855"/>
      <c r="D19" s="855"/>
      <c r="E19" s="855"/>
      <c r="F19" s="855"/>
      <c r="G19" s="855"/>
      <c r="H19" s="855"/>
      <c r="I19" s="855"/>
      <c r="J19" s="855"/>
      <c r="K19" s="855"/>
      <c r="L19" s="855"/>
      <c r="M19" s="855"/>
      <c r="N19" s="855"/>
      <c r="O19" s="855"/>
      <c r="P19" s="855"/>
      <c r="Q19" s="855"/>
      <c r="R19" s="855"/>
      <c r="S19" s="855"/>
      <c r="T19" s="855"/>
      <c r="U19" s="855"/>
    </row>
    <row r="20" spans="1:21" ht="47.25" customHeight="1">
      <c r="A20" s="856"/>
      <c r="B20" s="854" t="s">
        <v>1066</v>
      </c>
      <c r="C20" s="855"/>
      <c r="D20" s="855"/>
      <c r="E20" s="855"/>
      <c r="F20" s="855"/>
      <c r="G20" s="855"/>
      <c r="H20" s="855"/>
      <c r="I20" s="855"/>
      <c r="J20" s="855"/>
      <c r="K20" s="855"/>
      <c r="L20" s="855"/>
      <c r="M20" s="855"/>
      <c r="N20" s="855"/>
      <c r="O20" s="855"/>
      <c r="P20" s="855"/>
      <c r="Q20" s="855"/>
      <c r="R20" s="855"/>
      <c r="S20" s="855"/>
      <c r="T20" s="855"/>
      <c r="U20" s="855"/>
    </row>
    <row r="21" spans="1:21" ht="26.25" customHeight="1">
      <c r="A21" s="850">
        <v>2</v>
      </c>
      <c r="B21" s="847" t="s">
        <v>1067</v>
      </c>
      <c r="C21" s="851"/>
      <c r="D21" s="851"/>
      <c r="E21" s="851"/>
      <c r="F21" s="851">
        <v>27</v>
      </c>
      <c r="G21" s="851">
        <v>12</v>
      </c>
      <c r="H21" s="851"/>
      <c r="I21" s="851"/>
      <c r="J21" s="851"/>
      <c r="K21" s="851">
        <v>3</v>
      </c>
      <c r="L21" s="851"/>
      <c r="M21" s="851"/>
      <c r="N21" s="851"/>
      <c r="O21" s="851"/>
      <c r="P21" s="851"/>
      <c r="Q21" s="851"/>
      <c r="R21" s="851"/>
      <c r="S21" s="851"/>
      <c r="T21" s="851"/>
      <c r="U21" s="851"/>
    </row>
    <row r="22" spans="1:21" ht="30" customHeight="1">
      <c r="A22" s="850">
        <v>3</v>
      </c>
      <c r="B22" s="847" t="s">
        <v>1068</v>
      </c>
      <c r="C22" s="851"/>
      <c r="D22" s="851"/>
      <c r="E22" s="851"/>
      <c r="F22" s="851"/>
      <c r="G22" s="851"/>
      <c r="H22" s="851"/>
      <c r="I22" s="851"/>
      <c r="J22" s="851"/>
      <c r="K22" s="851"/>
      <c r="L22" s="851"/>
      <c r="M22" s="851"/>
      <c r="N22" s="851"/>
      <c r="O22" s="851"/>
      <c r="P22" s="851"/>
      <c r="Q22" s="851"/>
      <c r="R22" s="851"/>
      <c r="S22" s="851"/>
      <c r="T22" s="851"/>
      <c r="U22" s="851"/>
    </row>
    <row r="23" spans="1:21" ht="33" customHeight="1">
      <c r="A23" s="1321" t="s">
        <v>18</v>
      </c>
      <c r="B23" s="854" t="s">
        <v>1069</v>
      </c>
      <c r="C23" s="855"/>
      <c r="D23" s="855"/>
      <c r="E23" s="855"/>
      <c r="F23" s="855"/>
      <c r="G23" s="855"/>
      <c r="H23" s="855"/>
      <c r="I23" s="855"/>
      <c r="J23" s="855"/>
      <c r="K23" s="855"/>
      <c r="L23" s="855"/>
      <c r="M23" s="855"/>
      <c r="N23" s="855"/>
      <c r="O23" s="855"/>
      <c r="P23" s="855"/>
      <c r="Q23" s="855"/>
      <c r="R23" s="855"/>
      <c r="S23" s="855"/>
      <c r="T23" s="855"/>
      <c r="U23" s="855"/>
    </row>
    <row r="24" spans="1:21" ht="31.5" customHeight="1">
      <c r="A24" s="1321"/>
      <c r="B24" s="854" t="s">
        <v>1070</v>
      </c>
      <c r="C24" s="855"/>
      <c r="D24" s="855"/>
      <c r="E24" s="855"/>
      <c r="F24" s="855"/>
      <c r="G24" s="855"/>
      <c r="H24" s="855"/>
      <c r="I24" s="855"/>
      <c r="J24" s="855"/>
      <c r="K24" s="855"/>
      <c r="L24" s="855"/>
      <c r="M24" s="855"/>
      <c r="N24" s="855"/>
      <c r="O24" s="855"/>
      <c r="P24" s="855"/>
      <c r="Q24" s="855"/>
      <c r="R24" s="855"/>
      <c r="S24" s="855"/>
      <c r="T24" s="855"/>
      <c r="U24" s="855"/>
    </row>
    <row r="25" spans="1:21" ht="30.75" customHeight="1">
      <c r="A25" s="850">
        <v>4</v>
      </c>
      <c r="B25" s="847" t="s">
        <v>1071</v>
      </c>
      <c r="C25" s="851">
        <v>147</v>
      </c>
      <c r="D25" s="851"/>
      <c r="E25" s="851">
        <v>21</v>
      </c>
      <c r="F25" s="851"/>
      <c r="G25" s="851">
        <v>5</v>
      </c>
      <c r="H25" s="851"/>
      <c r="I25" s="851">
        <v>2</v>
      </c>
      <c r="J25" s="851">
        <v>8</v>
      </c>
      <c r="K25" s="851">
        <v>3</v>
      </c>
      <c r="L25" s="851"/>
      <c r="M25" s="851"/>
      <c r="N25" s="851"/>
      <c r="O25" s="851"/>
      <c r="P25" s="851"/>
      <c r="Q25" s="851"/>
      <c r="R25" s="851"/>
      <c r="S25" s="851"/>
      <c r="T25" s="851"/>
      <c r="U25" s="851"/>
    </row>
    <row r="26" spans="1:21" ht="75" customHeight="1">
      <c r="A26" s="1323" t="s">
        <v>18</v>
      </c>
      <c r="B26" s="857" t="s">
        <v>1072</v>
      </c>
      <c r="C26" s="855">
        <v>11</v>
      </c>
      <c r="D26" s="855"/>
      <c r="E26" s="855">
        <v>2</v>
      </c>
      <c r="F26" s="855"/>
      <c r="G26" s="855"/>
      <c r="H26" s="855"/>
      <c r="I26" s="855"/>
      <c r="J26" s="855">
        <v>1</v>
      </c>
      <c r="K26" s="855"/>
      <c r="L26" s="855"/>
      <c r="M26" s="855"/>
      <c r="N26" s="855"/>
      <c r="O26" s="855"/>
      <c r="P26" s="855"/>
      <c r="Q26" s="855"/>
      <c r="R26" s="855"/>
      <c r="S26" s="855"/>
      <c r="T26" s="855"/>
      <c r="U26" s="855"/>
    </row>
    <row r="27" spans="1:21" ht="29.25" customHeight="1">
      <c r="A27" s="1323"/>
      <c r="B27" s="857" t="s">
        <v>1073</v>
      </c>
      <c r="C27" s="855">
        <v>36</v>
      </c>
      <c r="D27" s="855"/>
      <c r="E27" s="855">
        <v>5</v>
      </c>
      <c r="F27" s="855"/>
      <c r="G27" s="855"/>
      <c r="H27" s="855"/>
      <c r="I27" s="855"/>
      <c r="J27" s="855">
        <v>7</v>
      </c>
      <c r="K27" s="855"/>
      <c r="L27" s="855"/>
      <c r="M27" s="855"/>
      <c r="N27" s="855"/>
      <c r="O27" s="855"/>
      <c r="P27" s="855"/>
      <c r="Q27" s="855"/>
      <c r="R27" s="855"/>
      <c r="S27" s="855"/>
      <c r="T27" s="855"/>
      <c r="U27" s="855"/>
    </row>
    <row r="28" spans="1:21" ht="36" customHeight="1">
      <c r="A28" s="1323"/>
      <c r="B28" s="857" t="s">
        <v>1074</v>
      </c>
      <c r="C28" s="855">
        <v>98</v>
      </c>
      <c r="D28" s="855"/>
      <c r="E28" s="855">
        <v>10</v>
      </c>
      <c r="F28" s="855"/>
      <c r="G28" s="855">
        <v>5</v>
      </c>
      <c r="H28" s="855"/>
      <c r="I28" s="855">
        <v>2</v>
      </c>
      <c r="J28" s="855"/>
      <c r="K28" s="855">
        <v>3</v>
      </c>
      <c r="L28" s="855"/>
      <c r="M28" s="855"/>
      <c r="N28" s="855"/>
      <c r="O28" s="855"/>
      <c r="P28" s="855"/>
      <c r="Q28" s="855"/>
      <c r="R28" s="855"/>
      <c r="S28" s="855"/>
      <c r="T28" s="855"/>
      <c r="U28" s="855"/>
    </row>
    <row r="29" spans="1:21" ht="30" customHeight="1">
      <c r="A29" s="1323"/>
      <c r="B29" s="857" t="s">
        <v>1075</v>
      </c>
      <c r="C29" s="855">
        <v>2</v>
      </c>
      <c r="D29" s="855"/>
      <c r="E29" s="855">
        <v>4</v>
      </c>
      <c r="F29" s="855"/>
      <c r="G29" s="855"/>
      <c r="H29" s="855"/>
      <c r="I29" s="855"/>
      <c r="J29" s="855"/>
      <c r="K29" s="855"/>
      <c r="L29" s="855"/>
      <c r="M29" s="855"/>
      <c r="N29" s="855"/>
      <c r="O29" s="855"/>
      <c r="P29" s="855"/>
      <c r="Q29" s="855"/>
      <c r="R29" s="855"/>
      <c r="S29" s="855"/>
      <c r="T29" s="855"/>
      <c r="U29" s="855"/>
    </row>
    <row r="30" spans="1:21" ht="24" customHeight="1">
      <c r="A30" s="1323"/>
      <c r="B30" s="857" t="s">
        <v>1076</v>
      </c>
      <c r="C30" s="855"/>
      <c r="D30" s="855"/>
      <c r="E30" s="855"/>
      <c r="F30" s="855"/>
      <c r="G30" s="855"/>
      <c r="H30" s="855"/>
      <c r="I30" s="855"/>
      <c r="J30" s="855"/>
      <c r="K30" s="855"/>
      <c r="L30" s="855"/>
      <c r="M30" s="855"/>
      <c r="N30" s="855"/>
      <c r="O30" s="855"/>
      <c r="P30" s="855"/>
      <c r="Q30" s="855"/>
      <c r="R30" s="855"/>
      <c r="S30" s="855"/>
      <c r="T30" s="855"/>
      <c r="U30" s="855"/>
    </row>
    <row r="31" spans="1:21" ht="37.5" customHeight="1">
      <c r="A31" s="846">
        <v>5</v>
      </c>
      <c r="B31" s="847" t="s">
        <v>1077</v>
      </c>
      <c r="C31" s="851"/>
      <c r="D31" s="851"/>
      <c r="E31" s="851"/>
      <c r="F31" s="851"/>
      <c r="G31" s="851"/>
      <c r="H31" s="851"/>
      <c r="I31" s="851"/>
      <c r="J31" s="851"/>
      <c r="K31" s="851"/>
      <c r="L31" s="851"/>
      <c r="M31" s="851"/>
      <c r="N31" s="851"/>
      <c r="O31" s="851"/>
      <c r="P31" s="851"/>
      <c r="Q31" s="851"/>
      <c r="R31" s="851"/>
      <c r="S31" s="851"/>
      <c r="T31" s="851"/>
      <c r="U31" s="851"/>
    </row>
    <row r="32" spans="1:21" ht="30" customHeight="1">
      <c r="A32" s="1322" t="s">
        <v>985</v>
      </c>
      <c r="B32" s="1322"/>
      <c r="C32" s="1322"/>
      <c r="D32" s="1322"/>
      <c r="E32" s="1322"/>
      <c r="F32" s="1322"/>
      <c r="G32" s="1322"/>
      <c r="H32" s="1322"/>
      <c r="I32" s="1322"/>
      <c r="J32" s="1322"/>
      <c r="K32" s="1322"/>
      <c r="L32" s="1322"/>
      <c r="M32" s="1322"/>
      <c r="N32" s="1322"/>
      <c r="O32" s="1322"/>
      <c r="P32" s="1322"/>
      <c r="Q32" s="1322"/>
      <c r="R32" s="1322"/>
      <c r="S32" s="1322"/>
      <c r="T32" s="1322"/>
      <c r="U32" s="1322"/>
    </row>
    <row r="33" spans="1:21" ht="30" customHeight="1">
      <c r="A33" s="850">
        <v>1</v>
      </c>
      <c r="B33" s="847" t="s">
        <v>1053</v>
      </c>
      <c r="C33" s="851">
        <v>14</v>
      </c>
      <c r="D33" s="851"/>
      <c r="E33" s="851">
        <v>1</v>
      </c>
      <c r="F33" s="851"/>
      <c r="G33" s="851">
        <v>1</v>
      </c>
      <c r="H33" s="851"/>
      <c r="I33" s="851">
        <v>1</v>
      </c>
      <c r="J33" s="851">
        <v>1</v>
      </c>
      <c r="K33" s="851"/>
      <c r="L33" s="851"/>
      <c r="M33" s="851"/>
      <c r="N33" s="851"/>
      <c r="O33" s="851"/>
      <c r="P33" s="851"/>
      <c r="Q33" s="851"/>
      <c r="R33" s="851"/>
      <c r="S33" s="851"/>
      <c r="T33" s="851"/>
      <c r="U33" s="851"/>
    </row>
    <row r="34" spans="1:21" ht="30" customHeight="1">
      <c r="A34" s="852" t="s">
        <v>1054</v>
      </c>
      <c r="B34" s="853" t="s">
        <v>1055</v>
      </c>
      <c r="C34" s="851"/>
      <c r="D34" s="851"/>
      <c r="E34" s="851"/>
      <c r="F34" s="851"/>
      <c r="G34" s="851"/>
      <c r="H34" s="851"/>
      <c r="I34" s="851"/>
      <c r="J34" s="851"/>
      <c r="K34" s="851"/>
      <c r="L34" s="851"/>
      <c r="M34" s="851"/>
      <c r="N34" s="851"/>
      <c r="O34" s="851"/>
      <c r="P34" s="851"/>
      <c r="Q34" s="851"/>
      <c r="R34" s="851"/>
      <c r="S34" s="851"/>
      <c r="T34" s="851"/>
      <c r="U34" s="851"/>
    </row>
    <row r="35" spans="1:21" ht="21.75" customHeight="1">
      <c r="A35" s="1323" t="s">
        <v>18</v>
      </c>
      <c r="B35" s="854" t="s">
        <v>1057</v>
      </c>
      <c r="C35" s="855"/>
      <c r="D35" s="855"/>
      <c r="E35" s="855"/>
      <c r="F35" s="855"/>
      <c r="G35" s="855"/>
      <c r="H35" s="855"/>
      <c r="I35" s="855">
        <v>1</v>
      </c>
      <c r="J35" s="855"/>
      <c r="K35" s="855"/>
      <c r="L35" s="855"/>
      <c r="M35" s="855"/>
      <c r="N35" s="855"/>
      <c r="O35" s="855"/>
      <c r="P35" s="855"/>
      <c r="Q35" s="855"/>
      <c r="R35" s="855"/>
      <c r="S35" s="855"/>
      <c r="T35" s="855"/>
      <c r="U35" s="855"/>
    </row>
    <row r="36" spans="1:21" ht="21.75" customHeight="1">
      <c r="A36" s="1323"/>
      <c r="B36" s="854" t="s">
        <v>1058</v>
      </c>
      <c r="C36" s="855"/>
      <c r="D36" s="855"/>
      <c r="E36" s="855"/>
      <c r="F36" s="855"/>
      <c r="G36" s="855"/>
      <c r="H36" s="855"/>
      <c r="I36" s="855"/>
      <c r="J36" s="855">
        <v>1</v>
      </c>
      <c r="K36" s="855"/>
      <c r="L36" s="855"/>
      <c r="M36" s="855"/>
      <c r="N36" s="855"/>
      <c r="O36" s="855"/>
      <c r="P36" s="855"/>
      <c r="Q36" s="855"/>
      <c r="R36" s="855"/>
      <c r="S36" s="855"/>
      <c r="T36" s="855"/>
      <c r="U36" s="855"/>
    </row>
    <row r="37" spans="1:21" ht="21.75" customHeight="1">
      <c r="A37" s="1323"/>
      <c r="B37" s="854" t="s">
        <v>1059</v>
      </c>
      <c r="C37" s="855">
        <v>1</v>
      </c>
      <c r="D37" s="855"/>
      <c r="E37" s="855"/>
      <c r="F37" s="855"/>
      <c r="G37" s="855">
        <v>1</v>
      </c>
      <c r="H37" s="855"/>
      <c r="I37" s="855"/>
      <c r="J37" s="855"/>
      <c r="K37" s="855"/>
      <c r="L37" s="855"/>
      <c r="M37" s="855"/>
      <c r="N37" s="855"/>
      <c r="O37" s="855"/>
      <c r="P37" s="855"/>
      <c r="Q37" s="855"/>
      <c r="R37" s="855"/>
      <c r="S37" s="855"/>
      <c r="T37" s="855"/>
      <c r="U37" s="855"/>
    </row>
    <row r="38" spans="1:21" ht="21.75" customHeight="1">
      <c r="A38" s="1323"/>
      <c r="B38" s="854" t="s">
        <v>1060</v>
      </c>
      <c r="C38" s="855">
        <v>4</v>
      </c>
      <c r="D38" s="855"/>
      <c r="E38" s="855"/>
      <c r="F38" s="855"/>
      <c r="G38" s="855"/>
      <c r="H38" s="855"/>
      <c r="I38" s="855"/>
      <c r="J38" s="855"/>
      <c r="K38" s="855"/>
      <c r="L38" s="855"/>
      <c r="M38" s="855"/>
      <c r="N38" s="855"/>
      <c r="O38" s="855"/>
      <c r="P38" s="855"/>
      <c r="Q38" s="855"/>
      <c r="R38" s="855"/>
      <c r="S38" s="855"/>
      <c r="T38" s="855"/>
      <c r="U38" s="855"/>
    </row>
    <row r="39" spans="1:21" ht="21.75" customHeight="1">
      <c r="A39" s="1323"/>
      <c r="B39" s="854" t="s">
        <v>1061</v>
      </c>
      <c r="C39" s="855">
        <v>9</v>
      </c>
      <c r="D39" s="855"/>
      <c r="E39" s="855">
        <v>1</v>
      </c>
      <c r="F39" s="855"/>
      <c r="G39" s="855"/>
      <c r="H39" s="855"/>
      <c r="I39" s="855"/>
      <c r="J39" s="855"/>
      <c r="K39" s="855"/>
      <c r="L39" s="855"/>
      <c r="M39" s="855"/>
      <c r="N39" s="855"/>
      <c r="O39" s="855"/>
      <c r="P39" s="855"/>
      <c r="Q39" s="855"/>
      <c r="R39" s="855"/>
      <c r="S39" s="855"/>
      <c r="T39" s="855"/>
      <c r="U39" s="855"/>
    </row>
    <row r="40" spans="1:21" ht="30" customHeight="1">
      <c r="A40" s="852" t="s">
        <v>1062</v>
      </c>
      <c r="B40" s="853" t="s">
        <v>1063</v>
      </c>
      <c r="C40" s="851"/>
      <c r="D40" s="851"/>
      <c r="E40" s="851"/>
      <c r="F40" s="851"/>
      <c r="G40" s="851"/>
      <c r="H40" s="851"/>
      <c r="I40" s="851"/>
      <c r="J40" s="851"/>
      <c r="K40" s="851"/>
      <c r="L40" s="851"/>
      <c r="M40" s="851"/>
      <c r="N40" s="851"/>
      <c r="O40" s="851"/>
      <c r="P40" s="851"/>
      <c r="Q40" s="851"/>
      <c r="R40" s="851"/>
      <c r="S40" s="851"/>
      <c r="T40" s="851"/>
      <c r="U40" s="851"/>
    </row>
    <row r="41" spans="1:21" ht="32.25" customHeight="1">
      <c r="A41" s="856"/>
      <c r="B41" s="854" t="s">
        <v>1064</v>
      </c>
      <c r="C41" s="855"/>
      <c r="D41" s="855"/>
      <c r="E41" s="855"/>
      <c r="F41" s="855"/>
      <c r="G41" s="855"/>
      <c r="H41" s="855"/>
      <c r="I41" s="855"/>
      <c r="J41" s="855"/>
      <c r="K41" s="855"/>
      <c r="L41" s="855"/>
      <c r="M41" s="855"/>
      <c r="N41" s="855"/>
      <c r="O41" s="855"/>
      <c r="P41" s="855"/>
      <c r="Q41" s="855"/>
      <c r="R41" s="855"/>
      <c r="S41" s="855"/>
      <c r="T41" s="855"/>
      <c r="U41" s="855"/>
    </row>
    <row r="42" spans="1:21" ht="46.5" customHeight="1">
      <c r="A42" s="856"/>
      <c r="B42" s="854" t="s">
        <v>1065</v>
      </c>
      <c r="C42" s="855"/>
      <c r="D42" s="855"/>
      <c r="E42" s="855"/>
      <c r="F42" s="855"/>
      <c r="G42" s="855"/>
      <c r="H42" s="855"/>
      <c r="I42" s="855"/>
      <c r="J42" s="855"/>
      <c r="K42" s="855"/>
      <c r="L42" s="855"/>
      <c r="M42" s="855"/>
      <c r="N42" s="855"/>
      <c r="O42" s="855"/>
      <c r="P42" s="855"/>
      <c r="Q42" s="855"/>
      <c r="R42" s="855"/>
      <c r="S42" s="855"/>
      <c r="T42" s="855"/>
      <c r="U42" s="855"/>
    </row>
    <row r="43" spans="1:21" ht="46.5" customHeight="1">
      <c r="A43" s="856"/>
      <c r="B43" s="854" t="s">
        <v>1066</v>
      </c>
      <c r="C43" s="855"/>
      <c r="D43" s="855"/>
      <c r="E43" s="855"/>
      <c r="F43" s="855"/>
      <c r="G43" s="855"/>
      <c r="H43" s="855"/>
      <c r="I43" s="855"/>
      <c r="J43" s="855"/>
      <c r="K43" s="855"/>
      <c r="L43" s="855"/>
      <c r="M43" s="855"/>
      <c r="N43" s="855"/>
      <c r="O43" s="855"/>
      <c r="P43" s="855"/>
      <c r="Q43" s="855"/>
      <c r="R43" s="855"/>
      <c r="S43" s="855"/>
      <c r="T43" s="855"/>
      <c r="U43" s="855"/>
    </row>
    <row r="44" spans="1:21" ht="30" customHeight="1">
      <c r="A44" s="850">
        <v>2</v>
      </c>
      <c r="B44" s="847" t="s">
        <v>1067</v>
      </c>
      <c r="C44" s="851"/>
      <c r="D44" s="851"/>
      <c r="E44" s="851"/>
      <c r="F44" s="851">
        <v>26</v>
      </c>
      <c r="G44" s="851">
        <v>11</v>
      </c>
      <c r="H44" s="851"/>
      <c r="I44" s="851"/>
      <c r="J44" s="851"/>
      <c r="K44" s="851">
        <v>3</v>
      </c>
      <c r="L44" s="851"/>
      <c r="M44" s="851"/>
      <c r="N44" s="851"/>
      <c r="O44" s="851"/>
      <c r="P44" s="851"/>
      <c r="Q44" s="851"/>
      <c r="R44" s="851"/>
      <c r="S44" s="851"/>
      <c r="T44" s="851"/>
      <c r="U44" s="851"/>
    </row>
    <row r="45" spans="1:21" ht="30" customHeight="1">
      <c r="A45" s="850">
        <v>3</v>
      </c>
      <c r="B45" s="847" t="s">
        <v>1068</v>
      </c>
      <c r="C45" s="851"/>
      <c r="D45" s="851"/>
      <c r="E45" s="851"/>
      <c r="F45" s="851"/>
      <c r="G45" s="851"/>
      <c r="H45" s="851"/>
      <c r="I45" s="851"/>
      <c r="J45" s="851"/>
      <c r="K45" s="851"/>
      <c r="L45" s="851"/>
      <c r="M45" s="851"/>
      <c r="N45" s="851"/>
      <c r="O45" s="851"/>
      <c r="P45" s="851"/>
      <c r="Q45" s="851"/>
      <c r="R45" s="851"/>
      <c r="S45" s="851"/>
      <c r="T45" s="851"/>
      <c r="U45" s="851"/>
    </row>
    <row r="46" spans="1:21" ht="30" customHeight="1">
      <c r="A46" s="1321" t="s">
        <v>18</v>
      </c>
      <c r="B46" s="854" t="s">
        <v>1069</v>
      </c>
      <c r="C46" s="855"/>
      <c r="D46" s="855"/>
      <c r="E46" s="855"/>
      <c r="F46" s="855"/>
      <c r="G46" s="855"/>
      <c r="H46" s="855"/>
      <c r="I46" s="855"/>
      <c r="J46" s="855"/>
      <c r="K46" s="855"/>
      <c r="L46" s="855"/>
      <c r="M46" s="855"/>
      <c r="N46" s="855"/>
      <c r="O46" s="855"/>
      <c r="P46" s="855"/>
      <c r="Q46" s="855"/>
      <c r="R46" s="855"/>
      <c r="S46" s="855"/>
      <c r="T46" s="855"/>
      <c r="U46" s="855"/>
    </row>
    <row r="47" spans="1:21" ht="30" customHeight="1">
      <c r="A47" s="1321"/>
      <c r="B47" s="854" t="s">
        <v>1070</v>
      </c>
      <c r="C47" s="855"/>
      <c r="D47" s="855"/>
      <c r="E47" s="855"/>
      <c r="F47" s="855"/>
      <c r="G47" s="855"/>
      <c r="H47" s="855"/>
      <c r="I47" s="855"/>
      <c r="J47" s="855"/>
      <c r="K47" s="855"/>
      <c r="L47" s="855"/>
      <c r="M47" s="855"/>
      <c r="N47" s="855"/>
      <c r="O47" s="855"/>
      <c r="P47" s="855"/>
      <c r="Q47" s="855"/>
      <c r="R47" s="855"/>
      <c r="S47" s="855"/>
      <c r="T47" s="855"/>
      <c r="U47" s="855"/>
    </row>
    <row r="48" spans="1:21" ht="30" customHeight="1">
      <c r="A48" s="850">
        <v>4</v>
      </c>
      <c r="B48" s="847" t="s">
        <v>1071</v>
      </c>
      <c r="C48" s="851"/>
      <c r="D48" s="851"/>
      <c r="E48" s="851"/>
      <c r="F48" s="851"/>
      <c r="G48" s="851"/>
      <c r="H48" s="851"/>
      <c r="I48" s="851"/>
      <c r="J48" s="851"/>
      <c r="K48" s="851"/>
      <c r="L48" s="851"/>
      <c r="M48" s="851"/>
      <c r="N48" s="851"/>
      <c r="O48" s="851"/>
      <c r="P48" s="851"/>
      <c r="Q48" s="851"/>
      <c r="R48" s="851"/>
      <c r="S48" s="851"/>
      <c r="T48" s="851"/>
      <c r="U48" s="851"/>
    </row>
    <row r="49" spans="1:21" ht="30" customHeight="1">
      <c r="A49" s="1323" t="s">
        <v>18</v>
      </c>
      <c r="B49" s="857" t="s">
        <v>1072</v>
      </c>
      <c r="C49" s="855">
        <v>24</v>
      </c>
      <c r="D49" s="855"/>
      <c r="E49" s="855">
        <v>2</v>
      </c>
      <c r="F49" s="855"/>
      <c r="G49" s="855"/>
      <c r="H49" s="855"/>
      <c r="I49" s="855"/>
      <c r="J49" s="855"/>
      <c r="K49" s="855"/>
      <c r="L49" s="855"/>
      <c r="M49" s="855"/>
      <c r="N49" s="855"/>
      <c r="O49" s="855"/>
      <c r="P49" s="855"/>
      <c r="Q49" s="855"/>
      <c r="R49" s="855"/>
      <c r="S49" s="855"/>
      <c r="T49" s="855"/>
      <c r="U49" s="855"/>
    </row>
    <row r="50" spans="1:21" ht="30" customHeight="1">
      <c r="A50" s="1323"/>
      <c r="B50" s="857" t="s">
        <v>1073</v>
      </c>
      <c r="C50" s="855">
        <v>15</v>
      </c>
      <c r="D50" s="855"/>
      <c r="E50" s="855">
        <v>3</v>
      </c>
      <c r="F50" s="855"/>
      <c r="G50" s="855"/>
      <c r="H50" s="855"/>
      <c r="I50" s="855">
        <v>2</v>
      </c>
      <c r="J50" s="855">
        <v>3</v>
      </c>
      <c r="K50" s="855"/>
      <c r="L50" s="855"/>
      <c r="M50" s="855"/>
      <c r="N50" s="855"/>
      <c r="O50" s="855"/>
      <c r="P50" s="855"/>
      <c r="Q50" s="855"/>
      <c r="R50" s="855"/>
      <c r="S50" s="855"/>
      <c r="T50" s="855"/>
      <c r="U50" s="855"/>
    </row>
    <row r="51" spans="1:21" ht="30" customHeight="1">
      <c r="A51" s="1323"/>
      <c r="B51" s="857" t="s">
        <v>1074</v>
      </c>
      <c r="C51" s="855">
        <v>84</v>
      </c>
      <c r="D51" s="855"/>
      <c r="E51" s="855">
        <v>8</v>
      </c>
      <c r="F51" s="855"/>
      <c r="G51" s="855">
        <v>7</v>
      </c>
      <c r="H51" s="855"/>
      <c r="I51" s="855">
        <v>1</v>
      </c>
      <c r="J51" s="855">
        <v>5</v>
      </c>
      <c r="K51" s="855"/>
      <c r="L51" s="855"/>
      <c r="M51" s="855"/>
      <c r="N51" s="855"/>
      <c r="O51" s="855"/>
      <c r="P51" s="855"/>
      <c r="Q51" s="855"/>
      <c r="R51" s="855"/>
      <c r="S51" s="855"/>
      <c r="T51" s="855"/>
      <c r="U51" s="855"/>
    </row>
    <row r="52" spans="1:21" ht="30" customHeight="1">
      <c r="A52" s="1323"/>
      <c r="B52" s="857" t="s">
        <v>1075</v>
      </c>
      <c r="C52" s="855">
        <v>33</v>
      </c>
      <c r="D52" s="855"/>
      <c r="E52" s="855">
        <v>8</v>
      </c>
      <c r="F52" s="855"/>
      <c r="G52" s="855"/>
      <c r="H52" s="855"/>
      <c r="I52" s="855"/>
      <c r="J52" s="855"/>
      <c r="K52" s="855"/>
      <c r="L52" s="855"/>
      <c r="M52" s="855"/>
      <c r="N52" s="855"/>
      <c r="O52" s="855"/>
      <c r="P52" s="855"/>
      <c r="Q52" s="855"/>
      <c r="R52" s="855"/>
      <c r="S52" s="855"/>
      <c r="T52" s="855"/>
      <c r="U52" s="855"/>
    </row>
    <row r="53" spans="1:21" ht="30" customHeight="1">
      <c r="A53" s="1323"/>
      <c r="B53" s="857" t="s">
        <v>1076</v>
      </c>
      <c r="C53" s="855"/>
      <c r="D53" s="855"/>
      <c r="E53" s="855">
        <v>1</v>
      </c>
      <c r="F53" s="855"/>
      <c r="G53" s="855"/>
      <c r="H53" s="855"/>
      <c r="I53" s="855"/>
      <c r="J53" s="855"/>
      <c r="K53" s="855"/>
      <c r="L53" s="855"/>
      <c r="M53" s="855"/>
      <c r="N53" s="855"/>
      <c r="O53" s="855"/>
      <c r="P53" s="855"/>
      <c r="Q53" s="855"/>
      <c r="R53" s="855"/>
      <c r="S53" s="855"/>
      <c r="T53" s="855"/>
      <c r="U53" s="855"/>
    </row>
    <row r="54" spans="1:21" ht="30" customHeight="1">
      <c r="A54" s="846">
        <v>5</v>
      </c>
      <c r="B54" s="847" t="s">
        <v>1077</v>
      </c>
      <c r="C54" s="851">
        <v>1</v>
      </c>
      <c r="D54" s="851"/>
      <c r="E54" s="851">
        <v>1</v>
      </c>
      <c r="F54" s="851"/>
      <c r="G54" s="851"/>
      <c r="H54" s="851"/>
      <c r="I54" s="851"/>
      <c r="J54" s="851"/>
      <c r="K54" s="851"/>
      <c r="L54" s="851"/>
      <c r="M54" s="851"/>
      <c r="N54" s="851"/>
      <c r="O54" s="851"/>
      <c r="P54" s="851"/>
      <c r="Q54" s="851"/>
      <c r="R54" s="851"/>
      <c r="S54" s="851"/>
      <c r="T54" s="851"/>
      <c r="U54" s="851"/>
    </row>
    <row r="55" spans="1:21" ht="30" customHeight="1">
      <c r="A55" s="1322" t="s">
        <v>986</v>
      </c>
      <c r="B55" s="1322"/>
      <c r="C55" s="1322"/>
      <c r="D55" s="1322"/>
      <c r="E55" s="1322"/>
      <c r="F55" s="1322"/>
      <c r="G55" s="1322"/>
      <c r="H55" s="1322"/>
      <c r="I55" s="1322"/>
      <c r="J55" s="1322"/>
      <c r="K55" s="1322"/>
      <c r="L55" s="1322"/>
      <c r="M55" s="1322"/>
      <c r="N55" s="1322"/>
      <c r="O55" s="1322"/>
      <c r="P55" s="1322"/>
      <c r="Q55" s="1322"/>
      <c r="R55" s="1322"/>
      <c r="S55" s="1322"/>
      <c r="T55" s="1322"/>
      <c r="U55" s="1322"/>
    </row>
    <row r="56" spans="1:21" ht="30" customHeight="1">
      <c r="A56" s="850">
        <v>1</v>
      </c>
      <c r="B56" s="847" t="s">
        <v>1053</v>
      </c>
      <c r="C56" s="851">
        <v>14</v>
      </c>
      <c r="D56" s="851"/>
      <c r="E56" s="851">
        <v>1</v>
      </c>
      <c r="F56" s="851"/>
      <c r="G56" s="851">
        <v>1</v>
      </c>
      <c r="H56" s="851"/>
      <c r="I56" s="851">
        <v>1</v>
      </c>
      <c r="J56" s="851">
        <v>1</v>
      </c>
      <c r="K56" s="851"/>
      <c r="L56" s="851"/>
      <c r="M56" s="851"/>
      <c r="N56" s="851"/>
      <c r="O56" s="851"/>
      <c r="P56" s="851"/>
      <c r="Q56" s="851"/>
      <c r="R56" s="851"/>
      <c r="S56" s="851"/>
      <c r="T56" s="851"/>
      <c r="U56" s="851"/>
    </row>
    <row r="57" spans="1:21" ht="22.5" customHeight="1">
      <c r="A57" s="852" t="s">
        <v>1054</v>
      </c>
      <c r="B57" s="853" t="s">
        <v>1055</v>
      </c>
      <c r="C57" s="851"/>
      <c r="D57" s="851"/>
      <c r="E57" s="851"/>
      <c r="F57" s="851"/>
      <c r="G57" s="851"/>
      <c r="H57" s="851"/>
      <c r="I57" s="851"/>
      <c r="J57" s="851"/>
      <c r="K57" s="851"/>
      <c r="L57" s="851"/>
      <c r="M57" s="851"/>
      <c r="N57" s="851"/>
      <c r="O57" s="851"/>
      <c r="P57" s="851"/>
      <c r="Q57" s="851"/>
      <c r="R57" s="851"/>
      <c r="S57" s="851"/>
      <c r="T57" s="851"/>
      <c r="U57" s="851"/>
    </row>
    <row r="58" spans="1:21" ht="22.5" customHeight="1">
      <c r="A58" s="1323" t="s">
        <v>18</v>
      </c>
      <c r="B58" s="854" t="s">
        <v>1057</v>
      </c>
      <c r="C58" s="855"/>
      <c r="D58" s="855"/>
      <c r="E58" s="855"/>
      <c r="F58" s="855"/>
      <c r="G58" s="855"/>
      <c r="H58" s="855"/>
      <c r="I58" s="855">
        <v>1</v>
      </c>
      <c r="J58" s="855"/>
      <c r="K58" s="855"/>
      <c r="L58" s="855"/>
      <c r="M58" s="855"/>
      <c r="N58" s="855"/>
      <c r="O58" s="855"/>
      <c r="P58" s="855"/>
      <c r="Q58" s="855"/>
      <c r="R58" s="855"/>
      <c r="S58" s="855"/>
      <c r="T58" s="855"/>
      <c r="U58" s="855"/>
    </row>
    <row r="59" spans="1:21" ht="22.5" customHeight="1">
      <c r="A59" s="1323"/>
      <c r="B59" s="854" t="s">
        <v>1058</v>
      </c>
      <c r="C59" s="855"/>
      <c r="D59" s="855"/>
      <c r="E59" s="855"/>
      <c r="F59" s="855"/>
      <c r="G59" s="855"/>
      <c r="H59" s="855"/>
      <c r="I59" s="855"/>
      <c r="J59" s="855">
        <v>1</v>
      </c>
      <c r="K59" s="855"/>
      <c r="L59" s="855"/>
      <c r="M59" s="855"/>
      <c r="N59" s="855"/>
      <c r="O59" s="855"/>
      <c r="P59" s="855"/>
      <c r="Q59" s="855"/>
      <c r="R59" s="855"/>
      <c r="S59" s="855"/>
      <c r="T59" s="855"/>
      <c r="U59" s="855"/>
    </row>
    <row r="60" spans="1:21" ht="22.5" customHeight="1">
      <c r="A60" s="1323"/>
      <c r="B60" s="854" t="s">
        <v>1059</v>
      </c>
      <c r="C60" s="855">
        <v>1</v>
      </c>
      <c r="D60" s="855"/>
      <c r="E60" s="855"/>
      <c r="F60" s="855"/>
      <c r="G60" s="855">
        <v>1</v>
      </c>
      <c r="H60" s="855"/>
      <c r="I60" s="855"/>
      <c r="J60" s="855"/>
      <c r="K60" s="855"/>
      <c r="L60" s="855"/>
      <c r="M60" s="855"/>
      <c r="N60" s="855"/>
      <c r="O60" s="855"/>
      <c r="P60" s="855"/>
      <c r="Q60" s="855"/>
      <c r="R60" s="855"/>
      <c r="S60" s="855"/>
      <c r="T60" s="855"/>
      <c r="U60" s="855"/>
    </row>
    <row r="61" spans="1:21" ht="22.5" customHeight="1">
      <c r="A61" s="1323"/>
      <c r="B61" s="854" t="s">
        <v>1060</v>
      </c>
      <c r="C61" s="855"/>
      <c r="D61" s="855"/>
      <c r="E61" s="855"/>
      <c r="F61" s="855"/>
      <c r="G61" s="855"/>
      <c r="H61" s="855"/>
      <c r="I61" s="855"/>
      <c r="J61" s="855"/>
      <c r="K61" s="855"/>
      <c r="L61" s="855"/>
      <c r="M61" s="855"/>
      <c r="N61" s="855"/>
      <c r="O61" s="855"/>
      <c r="P61" s="855"/>
      <c r="Q61" s="855"/>
      <c r="R61" s="855"/>
      <c r="S61" s="855"/>
      <c r="T61" s="855"/>
      <c r="U61" s="855"/>
    </row>
    <row r="62" spans="1:21" ht="22.5" customHeight="1">
      <c r="A62" s="1323"/>
      <c r="B62" s="854" t="s">
        <v>1061</v>
      </c>
      <c r="C62" s="855">
        <v>13</v>
      </c>
      <c r="D62" s="855"/>
      <c r="E62" s="855">
        <v>1</v>
      </c>
      <c r="F62" s="855"/>
      <c r="G62" s="855"/>
      <c r="H62" s="855"/>
      <c r="I62" s="855"/>
      <c r="J62" s="855"/>
      <c r="K62" s="855"/>
      <c r="L62" s="855"/>
      <c r="M62" s="855"/>
      <c r="N62" s="855"/>
      <c r="O62" s="855"/>
      <c r="P62" s="855"/>
      <c r="Q62" s="855"/>
      <c r="R62" s="855"/>
      <c r="S62" s="855"/>
      <c r="T62" s="855"/>
      <c r="U62" s="855"/>
    </row>
    <row r="63" spans="1:21" ht="30" customHeight="1">
      <c r="A63" s="852" t="s">
        <v>1062</v>
      </c>
      <c r="B63" s="853" t="s">
        <v>1063</v>
      </c>
      <c r="C63" s="851"/>
      <c r="D63" s="851"/>
      <c r="E63" s="851"/>
      <c r="F63" s="851"/>
      <c r="G63" s="851"/>
      <c r="H63" s="851"/>
      <c r="I63" s="851"/>
      <c r="J63" s="851"/>
      <c r="K63" s="851"/>
      <c r="L63" s="851"/>
      <c r="M63" s="851"/>
      <c r="N63" s="851"/>
      <c r="O63" s="851"/>
      <c r="P63" s="851"/>
      <c r="Q63" s="851"/>
      <c r="R63" s="851"/>
      <c r="S63" s="851"/>
      <c r="T63" s="851"/>
      <c r="U63" s="851"/>
    </row>
    <row r="64" spans="1:21" ht="33" customHeight="1">
      <c r="A64" s="856"/>
      <c r="B64" s="854" t="s">
        <v>1064</v>
      </c>
      <c r="C64" s="855"/>
      <c r="D64" s="855"/>
      <c r="E64" s="855"/>
      <c r="F64" s="855"/>
      <c r="G64" s="855"/>
      <c r="H64" s="855"/>
      <c r="I64" s="855"/>
      <c r="J64" s="855"/>
      <c r="K64" s="855"/>
      <c r="L64" s="855"/>
      <c r="M64" s="855"/>
      <c r="N64" s="855"/>
      <c r="O64" s="855"/>
      <c r="P64" s="855"/>
      <c r="Q64" s="855"/>
      <c r="R64" s="855"/>
      <c r="S64" s="855"/>
      <c r="T64" s="855"/>
      <c r="U64" s="855"/>
    </row>
    <row r="65" spans="1:21" ht="48" customHeight="1">
      <c r="A65" s="856"/>
      <c r="B65" s="854" t="s">
        <v>1065</v>
      </c>
      <c r="C65" s="855"/>
      <c r="D65" s="855"/>
      <c r="E65" s="855"/>
      <c r="F65" s="855"/>
      <c r="G65" s="855"/>
      <c r="H65" s="855"/>
      <c r="I65" s="855"/>
      <c r="J65" s="855"/>
      <c r="K65" s="855"/>
      <c r="L65" s="855"/>
      <c r="M65" s="855"/>
      <c r="N65" s="855"/>
      <c r="O65" s="855"/>
      <c r="P65" s="855"/>
      <c r="Q65" s="855"/>
      <c r="R65" s="855"/>
      <c r="S65" s="855"/>
      <c r="T65" s="855"/>
      <c r="U65" s="855"/>
    </row>
    <row r="66" spans="1:21" ht="30" customHeight="1">
      <c r="A66" s="856"/>
      <c r="B66" s="854" t="s">
        <v>1066</v>
      </c>
      <c r="C66" s="855"/>
      <c r="D66" s="855"/>
      <c r="E66" s="855"/>
      <c r="F66" s="855"/>
      <c r="G66" s="855"/>
      <c r="H66" s="855"/>
      <c r="I66" s="855"/>
      <c r="J66" s="855"/>
      <c r="K66" s="855"/>
      <c r="L66" s="855"/>
      <c r="M66" s="855"/>
      <c r="N66" s="855"/>
      <c r="O66" s="855"/>
      <c r="P66" s="855"/>
      <c r="Q66" s="855"/>
      <c r="R66" s="855"/>
      <c r="S66" s="855"/>
      <c r="T66" s="855"/>
      <c r="U66" s="855"/>
    </row>
    <row r="67" spans="1:21" ht="24" customHeight="1">
      <c r="A67" s="850">
        <v>2</v>
      </c>
      <c r="B67" s="847" t="s">
        <v>1067</v>
      </c>
      <c r="C67" s="851"/>
      <c r="D67" s="851"/>
      <c r="E67" s="851"/>
      <c r="F67" s="851">
        <v>26</v>
      </c>
      <c r="G67" s="851">
        <v>11</v>
      </c>
      <c r="H67" s="851"/>
      <c r="I67" s="851"/>
      <c r="J67" s="851"/>
      <c r="K67" s="851">
        <v>2</v>
      </c>
      <c r="L67" s="851"/>
      <c r="M67" s="851"/>
      <c r="N67" s="851"/>
      <c r="O67" s="851"/>
      <c r="P67" s="851"/>
      <c r="Q67" s="851"/>
      <c r="R67" s="851"/>
      <c r="S67" s="851"/>
      <c r="T67" s="851"/>
      <c r="U67" s="851"/>
    </row>
    <row r="68" spans="1:21" ht="30" customHeight="1">
      <c r="A68" s="850">
        <v>3</v>
      </c>
      <c r="B68" s="847" t="s">
        <v>1068</v>
      </c>
      <c r="C68" s="851"/>
      <c r="D68" s="851"/>
      <c r="E68" s="851"/>
      <c r="F68" s="851"/>
      <c r="G68" s="851"/>
      <c r="H68" s="851"/>
      <c r="I68" s="851"/>
      <c r="J68" s="851"/>
      <c r="K68" s="851"/>
      <c r="L68" s="851"/>
      <c r="M68" s="851"/>
      <c r="N68" s="851"/>
      <c r="O68" s="851"/>
      <c r="P68" s="851"/>
      <c r="Q68" s="851"/>
      <c r="R68" s="851"/>
      <c r="S68" s="851"/>
      <c r="T68" s="851"/>
      <c r="U68" s="851"/>
    </row>
    <row r="69" spans="1:21" ht="32.25" customHeight="1">
      <c r="A69" s="1321" t="s">
        <v>18</v>
      </c>
      <c r="B69" s="854" t="s">
        <v>1069</v>
      </c>
      <c r="C69" s="855"/>
      <c r="D69" s="855"/>
      <c r="E69" s="855"/>
      <c r="F69" s="855"/>
      <c r="G69" s="855"/>
      <c r="H69" s="855"/>
      <c r="I69" s="855"/>
      <c r="J69" s="855"/>
      <c r="K69" s="855"/>
      <c r="L69" s="855"/>
      <c r="M69" s="855"/>
      <c r="N69" s="855"/>
      <c r="O69" s="855"/>
      <c r="P69" s="855"/>
      <c r="Q69" s="855"/>
      <c r="R69" s="855"/>
      <c r="S69" s="855"/>
      <c r="T69" s="855"/>
      <c r="U69" s="855"/>
    </row>
    <row r="70" spans="1:21" ht="30" customHeight="1">
      <c r="A70" s="1321"/>
      <c r="B70" s="854" t="s">
        <v>1070</v>
      </c>
      <c r="C70" s="855"/>
      <c r="D70" s="855"/>
      <c r="E70" s="855"/>
      <c r="F70" s="855"/>
      <c r="G70" s="855"/>
      <c r="H70" s="855"/>
      <c r="I70" s="855"/>
      <c r="J70" s="855"/>
      <c r="K70" s="855"/>
      <c r="L70" s="855"/>
      <c r="M70" s="855"/>
      <c r="N70" s="855"/>
      <c r="O70" s="855"/>
      <c r="P70" s="855"/>
      <c r="Q70" s="855"/>
      <c r="R70" s="855"/>
      <c r="S70" s="855"/>
      <c r="T70" s="855"/>
      <c r="U70" s="855"/>
    </row>
    <row r="71" spans="1:21" ht="30" customHeight="1">
      <c r="A71" s="850">
        <v>4</v>
      </c>
      <c r="B71" s="847" t="s">
        <v>1071</v>
      </c>
      <c r="C71" s="851"/>
      <c r="D71" s="851"/>
      <c r="E71" s="851"/>
      <c r="F71" s="851"/>
      <c r="G71" s="851"/>
      <c r="H71" s="851"/>
      <c r="I71" s="851"/>
      <c r="J71" s="851"/>
      <c r="K71" s="851"/>
      <c r="L71" s="851"/>
      <c r="M71" s="851"/>
      <c r="N71" s="851"/>
      <c r="O71" s="851"/>
      <c r="P71" s="851"/>
      <c r="Q71" s="851"/>
      <c r="R71" s="851"/>
      <c r="S71" s="851"/>
      <c r="T71" s="851"/>
      <c r="U71" s="851"/>
    </row>
    <row r="72" spans="1:21" ht="30" customHeight="1">
      <c r="A72" s="1323" t="s">
        <v>18</v>
      </c>
      <c r="B72" s="857" t="s">
        <v>1072</v>
      </c>
      <c r="C72" s="855">
        <v>14</v>
      </c>
      <c r="D72" s="855"/>
      <c r="E72" s="855">
        <v>1</v>
      </c>
      <c r="F72" s="855"/>
      <c r="G72" s="855"/>
      <c r="H72" s="855"/>
      <c r="I72" s="855"/>
      <c r="J72" s="855"/>
      <c r="K72" s="855"/>
      <c r="L72" s="855"/>
      <c r="M72" s="855"/>
      <c r="N72" s="855"/>
      <c r="O72" s="855"/>
      <c r="P72" s="855"/>
      <c r="Q72" s="855"/>
      <c r="R72" s="855"/>
      <c r="S72" s="855"/>
      <c r="T72" s="855"/>
      <c r="U72" s="855"/>
    </row>
    <row r="73" spans="1:21" ht="29.25" customHeight="1">
      <c r="A73" s="1323"/>
      <c r="B73" s="857" t="s">
        <v>1073</v>
      </c>
      <c r="C73" s="855">
        <v>23</v>
      </c>
      <c r="D73" s="855"/>
      <c r="E73" s="855">
        <v>3</v>
      </c>
      <c r="F73" s="855"/>
      <c r="G73" s="855"/>
      <c r="H73" s="855"/>
      <c r="I73" s="855">
        <v>2</v>
      </c>
      <c r="J73" s="855">
        <v>1</v>
      </c>
      <c r="K73" s="855"/>
      <c r="L73" s="855"/>
      <c r="M73" s="855"/>
      <c r="N73" s="855"/>
      <c r="O73" s="855"/>
      <c r="P73" s="855"/>
      <c r="Q73" s="855"/>
      <c r="R73" s="855"/>
      <c r="S73" s="855"/>
      <c r="T73" s="855"/>
      <c r="U73" s="855"/>
    </row>
    <row r="74" spans="1:21" ht="30" customHeight="1">
      <c r="A74" s="1323"/>
      <c r="B74" s="857" t="s">
        <v>1074</v>
      </c>
      <c r="C74" s="855">
        <v>86</v>
      </c>
      <c r="D74" s="855"/>
      <c r="E74" s="855">
        <v>8</v>
      </c>
      <c r="F74" s="855"/>
      <c r="G74" s="855">
        <v>7</v>
      </c>
      <c r="H74" s="855"/>
      <c r="I74" s="855">
        <v>1</v>
      </c>
      <c r="J74" s="855">
        <v>7</v>
      </c>
      <c r="K74" s="855"/>
      <c r="L74" s="855"/>
      <c r="M74" s="855"/>
      <c r="N74" s="855"/>
      <c r="O74" s="855"/>
      <c r="P74" s="855"/>
      <c r="Q74" s="855"/>
      <c r="R74" s="855"/>
      <c r="S74" s="855"/>
      <c r="T74" s="855"/>
      <c r="U74" s="855"/>
    </row>
    <row r="75" spans="1:21" ht="34.5" customHeight="1">
      <c r="A75" s="1323"/>
      <c r="B75" s="857" t="s">
        <v>1075</v>
      </c>
      <c r="C75" s="855">
        <v>36</v>
      </c>
      <c r="D75" s="855"/>
      <c r="E75" s="855">
        <v>9</v>
      </c>
      <c r="F75" s="855"/>
      <c r="G75" s="855"/>
      <c r="H75" s="855"/>
      <c r="I75" s="855"/>
      <c r="J75" s="855"/>
      <c r="K75" s="855"/>
      <c r="L75" s="855"/>
      <c r="M75" s="855"/>
      <c r="N75" s="855"/>
      <c r="O75" s="855"/>
      <c r="P75" s="855"/>
      <c r="Q75" s="855"/>
      <c r="R75" s="855"/>
      <c r="S75" s="855"/>
      <c r="T75" s="855"/>
      <c r="U75" s="855"/>
    </row>
    <row r="76" spans="1:21" ht="22.5" customHeight="1">
      <c r="A76" s="1323"/>
      <c r="B76" s="857" t="s">
        <v>1076</v>
      </c>
      <c r="C76" s="855"/>
      <c r="D76" s="855"/>
      <c r="E76" s="855">
        <v>1</v>
      </c>
      <c r="F76" s="855"/>
      <c r="G76" s="855"/>
      <c r="H76" s="855"/>
      <c r="I76" s="855"/>
      <c r="J76" s="855"/>
      <c r="K76" s="855"/>
      <c r="L76" s="855"/>
      <c r="M76" s="855"/>
      <c r="N76" s="855"/>
      <c r="O76" s="855"/>
      <c r="P76" s="855"/>
      <c r="Q76" s="855"/>
      <c r="R76" s="855"/>
      <c r="S76" s="855"/>
      <c r="T76" s="855"/>
      <c r="U76" s="855"/>
    </row>
    <row r="77" spans="1:21" ht="30" customHeight="1">
      <c r="A77" s="846">
        <v>5</v>
      </c>
      <c r="B77" s="847" t="s">
        <v>1077</v>
      </c>
      <c r="C77" s="851">
        <v>1</v>
      </c>
      <c r="D77" s="851"/>
      <c r="E77" s="851">
        <v>1</v>
      </c>
      <c r="F77" s="851"/>
      <c r="G77" s="851"/>
      <c r="H77" s="851"/>
      <c r="I77" s="851"/>
      <c r="J77" s="851"/>
      <c r="K77" s="851"/>
      <c r="L77" s="851"/>
      <c r="M77" s="851"/>
      <c r="N77" s="851"/>
      <c r="O77" s="851"/>
      <c r="P77" s="851"/>
      <c r="Q77" s="851"/>
      <c r="R77" s="851"/>
      <c r="S77" s="851"/>
      <c r="T77" s="851"/>
      <c r="U77" s="851"/>
    </row>
    <row r="78" spans="1:21" ht="30" customHeight="1">
      <c r="A78" s="846">
        <v>6</v>
      </c>
      <c r="B78" s="847" t="s">
        <v>501</v>
      </c>
      <c r="C78" s="851">
        <v>3339</v>
      </c>
      <c r="D78" s="851"/>
      <c r="E78" s="851">
        <v>831</v>
      </c>
      <c r="F78" s="851"/>
      <c r="G78" s="851"/>
      <c r="H78" s="851"/>
      <c r="I78" s="851"/>
      <c r="J78" s="851"/>
      <c r="K78" s="851"/>
      <c r="L78" s="851"/>
      <c r="M78" s="851"/>
      <c r="N78" s="851"/>
      <c r="O78" s="851"/>
      <c r="P78" s="851"/>
      <c r="Q78" s="851"/>
      <c r="R78" s="851"/>
      <c r="S78" s="851"/>
      <c r="T78" s="851"/>
      <c r="U78" s="851"/>
    </row>
    <row r="79" spans="1:21" ht="30" customHeight="1">
      <c r="A79" s="1322" t="s">
        <v>1105</v>
      </c>
      <c r="B79" s="1322"/>
      <c r="C79" s="1322"/>
      <c r="D79" s="1322"/>
      <c r="E79" s="1322"/>
      <c r="F79" s="1322"/>
      <c r="G79" s="1322"/>
      <c r="H79" s="1322"/>
      <c r="I79" s="1322"/>
      <c r="J79" s="1322"/>
      <c r="K79" s="1322"/>
      <c r="L79" s="1322"/>
      <c r="M79" s="1322"/>
      <c r="N79" s="1322"/>
      <c r="O79" s="1322"/>
      <c r="P79" s="1322"/>
      <c r="Q79" s="1322"/>
      <c r="R79" s="1322"/>
      <c r="S79" s="1322"/>
      <c r="T79" s="1322"/>
      <c r="U79" s="1322"/>
    </row>
    <row r="80" spans="1:21" ht="30" customHeight="1">
      <c r="A80" s="850">
        <v>1</v>
      </c>
      <c r="B80" s="847" t="s">
        <v>1053</v>
      </c>
      <c r="C80" s="851"/>
      <c r="D80" s="851"/>
      <c r="E80" s="851"/>
      <c r="F80" s="851"/>
      <c r="G80" s="851"/>
      <c r="H80" s="851"/>
      <c r="I80" s="851"/>
      <c r="J80" s="851"/>
      <c r="K80" s="851"/>
      <c r="L80" s="851"/>
      <c r="M80" s="851"/>
      <c r="N80" s="851"/>
      <c r="O80" s="851"/>
      <c r="P80" s="851"/>
      <c r="Q80" s="851"/>
      <c r="R80" s="851"/>
      <c r="S80" s="851"/>
      <c r="T80" s="851"/>
      <c r="U80" s="851"/>
    </row>
    <row r="81" spans="1:21" ht="27.75" customHeight="1">
      <c r="A81" s="852" t="s">
        <v>1054</v>
      </c>
      <c r="B81" s="853" t="s">
        <v>1055</v>
      </c>
      <c r="C81" s="851"/>
      <c r="D81" s="851"/>
      <c r="E81" s="851"/>
      <c r="F81" s="851"/>
      <c r="G81" s="851"/>
      <c r="H81" s="851"/>
      <c r="I81" s="851"/>
      <c r="J81" s="851"/>
      <c r="K81" s="851"/>
      <c r="L81" s="851"/>
      <c r="M81" s="851"/>
      <c r="N81" s="851"/>
      <c r="O81" s="851"/>
      <c r="P81" s="851"/>
      <c r="Q81" s="851"/>
      <c r="R81" s="851"/>
      <c r="S81" s="851"/>
      <c r="T81" s="851"/>
      <c r="U81" s="851"/>
    </row>
    <row r="82" spans="1:21" ht="22.5" customHeight="1">
      <c r="A82" s="1323" t="s">
        <v>18</v>
      </c>
      <c r="B82" s="854" t="s">
        <v>1057</v>
      </c>
      <c r="C82" s="855"/>
      <c r="D82" s="855"/>
      <c r="E82" s="855"/>
      <c r="F82" s="855"/>
      <c r="G82" s="855"/>
      <c r="H82" s="855"/>
      <c r="I82" s="855"/>
      <c r="J82" s="855"/>
      <c r="K82" s="855"/>
      <c r="L82" s="855"/>
      <c r="M82" s="855"/>
      <c r="N82" s="855"/>
      <c r="O82" s="855"/>
      <c r="P82" s="855"/>
      <c r="Q82" s="855"/>
      <c r="R82" s="855"/>
      <c r="S82" s="855"/>
      <c r="T82" s="855"/>
      <c r="U82" s="855"/>
    </row>
    <row r="83" spans="1:21" ht="22.5" customHeight="1">
      <c r="A83" s="1323"/>
      <c r="B83" s="854" t="s">
        <v>1058</v>
      </c>
      <c r="C83" s="855"/>
      <c r="D83" s="855"/>
      <c r="E83" s="855"/>
      <c r="F83" s="855"/>
      <c r="G83" s="855"/>
      <c r="H83" s="855"/>
      <c r="I83" s="855"/>
      <c r="J83" s="855"/>
      <c r="K83" s="855"/>
      <c r="L83" s="855"/>
      <c r="M83" s="855"/>
      <c r="N83" s="855"/>
      <c r="O83" s="855"/>
      <c r="P83" s="855"/>
      <c r="Q83" s="855"/>
      <c r="R83" s="855"/>
      <c r="S83" s="855"/>
      <c r="T83" s="855"/>
      <c r="U83" s="855"/>
    </row>
    <row r="84" spans="1:21" ht="22.5" customHeight="1">
      <c r="A84" s="1323"/>
      <c r="B84" s="854" t="s">
        <v>1059</v>
      </c>
      <c r="C84" s="855"/>
      <c r="D84" s="855"/>
      <c r="E84" s="855"/>
      <c r="F84" s="855"/>
      <c r="G84" s="855"/>
      <c r="H84" s="855"/>
      <c r="I84" s="855"/>
      <c r="J84" s="855"/>
      <c r="K84" s="855"/>
      <c r="L84" s="855"/>
      <c r="M84" s="855"/>
      <c r="N84" s="855"/>
      <c r="O84" s="855"/>
      <c r="P84" s="855"/>
      <c r="Q84" s="855"/>
      <c r="R84" s="855"/>
      <c r="S84" s="855"/>
      <c r="T84" s="855"/>
      <c r="U84" s="855"/>
    </row>
    <row r="85" spans="1:21" ht="22.5" customHeight="1">
      <c r="A85" s="1323"/>
      <c r="B85" s="854" t="s">
        <v>1060</v>
      </c>
      <c r="C85" s="855"/>
      <c r="D85" s="855"/>
      <c r="E85" s="855"/>
      <c r="F85" s="855"/>
      <c r="G85" s="855"/>
      <c r="H85" s="855"/>
      <c r="I85" s="855"/>
      <c r="J85" s="855"/>
      <c r="K85" s="855"/>
      <c r="L85" s="855"/>
      <c r="M85" s="855"/>
      <c r="N85" s="855"/>
      <c r="O85" s="855"/>
      <c r="P85" s="855"/>
      <c r="Q85" s="855"/>
      <c r="R85" s="855"/>
      <c r="S85" s="855"/>
      <c r="T85" s="855"/>
      <c r="U85" s="855"/>
    </row>
    <row r="86" spans="1:21" ht="22.5" customHeight="1">
      <c r="A86" s="1323"/>
      <c r="B86" s="854" t="s">
        <v>1061</v>
      </c>
      <c r="C86" s="855"/>
      <c r="D86" s="855"/>
      <c r="E86" s="855"/>
      <c r="F86" s="855"/>
      <c r="G86" s="855"/>
      <c r="H86" s="855"/>
      <c r="I86" s="855"/>
      <c r="J86" s="855"/>
      <c r="K86" s="855"/>
      <c r="L86" s="855"/>
      <c r="M86" s="855"/>
      <c r="N86" s="855"/>
      <c r="O86" s="855"/>
      <c r="P86" s="855"/>
      <c r="Q86" s="855"/>
      <c r="R86" s="855"/>
      <c r="S86" s="855"/>
      <c r="T86" s="855"/>
      <c r="U86" s="855"/>
    </row>
    <row r="87" spans="1:21" ht="31.5" customHeight="1">
      <c r="A87" s="852" t="s">
        <v>1062</v>
      </c>
      <c r="B87" s="853" t="s">
        <v>1063</v>
      </c>
      <c r="C87" s="851"/>
      <c r="D87" s="851"/>
      <c r="E87" s="851"/>
      <c r="F87" s="851"/>
      <c r="G87" s="851"/>
      <c r="H87" s="851"/>
      <c r="I87" s="851"/>
      <c r="J87" s="851"/>
      <c r="K87" s="851"/>
      <c r="L87" s="851"/>
      <c r="M87" s="851"/>
      <c r="N87" s="851"/>
      <c r="O87" s="851"/>
      <c r="P87" s="851"/>
      <c r="Q87" s="851"/>
      <c r="R87" s="851"/>
      <c r="S87" s="851"/>
      <c r="T87" s="851"/>
      <c r="U87" s="851"/>
    </row>
    <row r="88" spans="1:21" ht="33" customHeight="1">
      <c r="A88" s="856"/>
      <c r="B88" s="854" t="s">
        <v>1064</v>
      </c>
      <c r="C88" s="855"/>
      <c r="D88" s="855"/>
      <c r="E88" s="855"/>
      <c r="F88" s="855"/>
      <c r="G88" s="855"/>
      <c r="H88" s="855"/>
      <c r="I88" s="855"/>
      <c r="J88" s="855"/>
      <c r="K88" s="855"/>
      <c r="L88" s="855"/>
      <c r="M88" s="855"/>
      <c r="N88" s="855"/>
      <c r="O88" s="855"/>
      <c r="P88" s="855"/>
      <c r="Q88" s="855"/>
      <c r="R88" s="855"/>
      <c r="S88" s="855"/>
      <c r="T88" s="855"/>
      <c r="U88" s="855"/>
    </row>
    <row r="89" spans="1:21" ht="45" customHeight="1">
      <c r="A89" s="856"/>
      <c r="B89" s="854" t="s">
        <v>1065</v>
      </c>
      <c r="C89" s="855"/>
      <c r="D89" s="855"/>
      <c r="E89" s="855"/>
      <c r="F89" s="855"/>
      <c r="G89" s="855"/>
      <c r="H89" s="855"/>
      <c r="I89" s="855"/>
      <c r="J89" s="855"/>
      <c r="K89" s="855"/>
      <c r="L89" s="855"/>
      <c r="M89" s="855"/>
      <c r="N89" s="855"/>
      <c r="O89" s="855"/>
      <c r="P89" s="855"/>
      <c r="Q89" s="855"/>
      <c r="R89" s="855"/>
      <c r="S89" s="855"/>
      <c r="T89" s="855"/>
      <c r="U89" s="855"/>
    </row>
    <row r="90" spans="1:21" ht="45.75" customHeight="1">
      <c r="A90" s="856"/>
      <c r="B90" s="854" t="s">
        <v>1066</v>
      </c>
      <c r="C90" s="855"/>
      <c r="D90" s="855"/>
      <c r="E90" s="855"/>
      <c r="F90" s="855"/>
      <c r="G90" s="855"/>
      <c r="H90" s="855"/>
      <c r="I90" s="855"/>
      <c r="J90" s="855"/>
      <c r="K90" s="855"/>
      <c r="L90" s="855"/>
      <c r="M90" s="855"/>
      <c r="N90" s="855"/>
      <c r="O90" s="855"/>
      <c r="P90" s="855"/>
      <c r="Q90" s="855"/>
      <c r="R90" s="855"/>
      <c r="S90" s="855"/>
      <c r="T90" s="855"/>
      <c r="U90" s="855"/>
    </row>
    <row r="91" spans="1:21" ht="24" customHeight="1">
      <c r="A91" s="850">
        <v>2</v>
      </c>
      <c r="B91" s="847" t="s">
        <v>1067</v>
      </c>
      <c r="C91" s="851"/>
      <c r="D91" s="851"/>
      <c r="E91" s="851"/>
      <c r="F91" s="851"/>
      <c r="G91" s="851"/>
      <c r="H91" s="851"/>
      <c r="I91" s="851"/>
      <c r="J91" s="851"/>
      <c r="K91" s="851"/>
      <c r="L91" s="851"/>
      <c r="M91" s="851"/>
      <c r="N91" s="851"/>
      <c r="O91" s="851"/>
      <c r="P91" s="851"/>
      <c r="Q91" s="851"/>
      <c r="R91" s="851"/>
      <c r="S91" s="851"/>
      <c r="T91" s="851"/>
      <c r="U91" s="851"/>
    </row>
    <row r="92" spans="1:21" ht="30" customHeight="1">
      <c r="A92" s="850">
        <v>3</v>
      </c>
      <c r="B92" s="847" t="s">
        <v>1068</v>
      </c>
      <c r="C92" s="851"/>
      <c r="D92" s="851"/>
      <c r="E92" s="851"/>
      <c r="F92" s="851"/>
      <c r="G92" s="851"/>
      <c r="H92" s="851"/>
      <c r="I92" s="851"/>
      <c r="J92" s="851"/>
      <c r="K92" s="851"/>
      <c r="L92" s="851"/>
      <c r="M92" s="851"/>
      <c r="N92" s="851"/>
      <c r="O92" s="851"/>
      <c r="P92" s="851"/>
      <c r="Q92" s="851"/>
      <c r="R92" s="851"/>
      <c r="S92" s="851"/>
      <c r="T92" s="851"/>
      <c r="U92" s="851"/>
    </row>
    <row r="93" spans="1:21" ht="33.75" customHeight="1">
      <c r="A93" s="1321" t="s">
        <v>18</v>
      </c>
      <c r="B93" s="854" t="s">
        <v>1069</v>
      </c>
      <c r="C93" s="855"/>
      <c r="D93" s="855"/>
      <c r="E93" s="855"/>
      <c r="F93" s="855"/>
      <c r="G93" s="855"/>
      <c r="H93" s="855"/>
      <c r="I93" s="855"/>
      <c r="J93" s="855"/>
      <c r="K93" s="855"/>
      <c r="L93" s="855"/>
      <c r="M93" s="855"/>
      <c r="N93" s="855"/>
      <c r="O93" s="855"/>
      <c r="P93" s="855"/>
      <c r="Q93" s="855"/>
      <c r="R93" s="855"/>
      <c r="S93" s="855"/>
      <c r="T93" s="855"/>
      <c r="U93" s="855"/>
    </row>
    <row r="94" spans="1:21" ht="26.25" customHeight="1">
      <c r="A94" s="1321"/>
      <c r="B94" s="854" t="s">
        <v>1070</v>
      </c>
      <c r="C94" s="855"/>
      <c r="D94" s="855"/>
      <c r="E94" s="855"/>
      <c r="F94" s="855"/>
      <c r="G94" s="855"/>
      <c r="H94" s="855"/>
      <c r="I94" s="855"/>
      <c r="J94" s="855"/>
      <c r="K94" s="855"/>
      <c r="L94" s="855"/>
      <c r="M94" s="855"/>
      <c r="N94" s="855"/>
      <c r="O94" s="855"/>
      <c r="P94" s="855"/>
      <c r="Q94" s="855"/>
      <c r="R94" s="855"/>
      <c r="S94" s="855"/>
      <c r="T94" s="855"/>
      <c r="U94" s="855"/>
    </row>
    <row r="95" spans="1:21" ht="30" customHeight="1">
      <c r="A95" s="850">
        <v>4</v>
      </c>
      <c r="B95" s="847" t="s">
        <v>1071</v>
      </c>
      <c r="C95" s="851"/>
      <c r="D95" s="851"/>
      <c r="E95" s="851"/>
      <c r="F95" s="851"/>
      <c r="G95" s="851"/>
      <c r="H95" s="851"/>
      <c r="I95" s="851"/>
      <c r="J95" s="851"/>
      <c r="K95" s="851"/>
      <c r="L95" s="851"/>
      <c r="M95" s="851"/>
      <c r="N95" s="851"/>
      <c r="O95" s="851"/>
      <c r="P95" s="851"/>
      <c r="Q95" s="851"/>
      <c r="R95" s="851"/>
      <c r="S95" s="851"/>
      <c r="T95" s="851"/>
      <c r="U95" s="851"/>
    </row>
    <row r="96" spans="1:21" ht="30" customHeight="1">
      <c r="A96" s="1323" t="s">
        <v>18</v>
      </c>
      <c r="B96" s="857" t="s">
        <v>1072</v>
      </c>
      <c r="C96" s="855"/>
      <c r="D96" s="855"/>
      <c r="E96" s="855"/>
      <c r="F96" s="855"/>
      <c r="G96" s="855"/>
      <c r="H96" s="855"/>
      <c r="I96" s="855"/>
      <c r="J96" s="855"/>
      <c r="K96" s="855"/>
      <c r="L96" s="855"/>
      <c r="M96" s="855"/>
      <c r="N96" s="855"/>
      <c r="O96" s="855"/>
      <c r="P96" s="855"/>
      <c r="Q96" s="855"/>
      <c r="R96" s="855"/>
      <c r="S96" s="855"/>
      <c r="T96" s="855"/>
      <c r="U96" s="855"/>
    </row>
    <row r="97" spans="1:21" ht="29.25" customHeight="1">
      <c r="A97" s="1323"/>
      <c r="B97" s="857" t="s">
        <v>1073</v>
      </c>
      <c r="C97" s="855"/>
      <c r="D97" s="855"/>
      <c r="E97" s="855"/>
      <c r="F97" s="855"/>
      <c r="G97" s="855"/>
      <c r="H97" s="855"/>
      <c r="I97" s="855"/>
      <c r="J97" s="855"/>
      <c r="K97" s="855"/>
      <c r="L97" s="855"/>
      <c r="M97" s="855"/>
      <c r="N97" s="855"/>
      <c r="O97" s="855"/>
      <c r="P97" s="855"/>
      <c r="Q97" s="855"/>
      <c r="R97" s="855"/>
      <c r="S97" s="855"/>
      <c r="T97" s="855"/>
      <c r="U97" s="855"/>
    </row>
    <row r="98" spans="1:21" ht="30" customHeight="1">
      <c r="A98" s="1323"/>
      <c r="B98" s="857" t="s">
        <v>1074</v>
      </c>
      <c r="C98" s="855"/>
      <c r="D98" s="855"/>
      <c r="E98" s="855"/>
      <c r="F98" s="855"/>
      <c r="G98" s="855"/>
      <c r="H98" s="855"/>
      <c r="I98" s="855"/>
      <c r="J98" s="855"/>
      <c r="K98" s="855"/>
      <c r="L98" s="855"/>
      <c r="M98" s="855"/>
      <c r="N98" s="855"/>
      <c r="O98" s="855"/>
      <c r="P98" s="855"/>
      <c r="Q98" s="855"/>
      <c r="R98" s="855"/>
      <c r="S98" s="855"/>
      <c r="T98" s="855"/>
      <c r="U98" s="855"/>
    </row>
    <row r="99" spans="1:21" ht="30.75" customHeight="1">
      <c r="A99" s="1323"/>
      <c r="B99" s="857" t="s">
        <v>1075</v>
      </c>
      <c r="C99" s="855"/>
      <c r="D99" s="855"/>
      <c r="E99" s="855"/>
      <c r="F99" s="855"/>
      <c r="G99" s="855"/>
      <c r="H99" s="855"/>
      <c r="I99" s="855"/>
      <c r="J99" s="855"/>
      <c r="K99" s="855"/>
      <c r="L99" s="855"/>
      <c r="M99" s="855"/>
      <c r="N99" s="855"/>
      <c r="O99" s="855"/>
      <c r="P99" s="855"/>
      <c r="Q99" s="855"/>
      <c r="R99" s="855"/>
      <c r="S99" s="855"/>
      <c r="T99" s="855"/>
      <c r="U99" s="855"/>
    </row>
    <row r="100" spans="1:21" ht="27" customHeight="1">
      <c r="A100" s="1323"/>
      <c r="B100" s="857" t="s">
        <v>1076</v>
      </c>
      <c r="C100" s="855"/>
      <c r="D100" s="855"/>
      <c r="E100" s="855"/>
      <c r="F100" s="855"/>
      <c r="G100" s="855"/>
      <c r="H100" s="855"/>
      <c r="I100" s="855"/>
      <c r="J100" s="855"/>
      <c r="K100" s="855"/>
      <c r="L100" s="855"/>
      <c r="M100" s="855"/>
      <c r="N100" s="855"/>
      <c r="O100" s="855"/>
      <c r="P100" s="855"/>
      <c r="Q100" s="855"/>
      <c r="R100" s="855"/>
      <c r="S100" s="855"/>
      <c r="T100" s="855"/>
      <c r="U100" s="855"/>
    </row>
    <row r="101" spans="1:21" ht="32.25" customHeight="1">
      <c r="A101" s="880">
        <v>5</v>
      </c>
      <c r="B101" s="847" t="s">
        <v>1077</v>
      </c>
      <c r="C101" s="851"/>
      <c r="D101" s="851"/>
      <c r="E101" s="851"/>
      <c r="F101" s="851"/>
      <c r="G101" s="851"/>
      <c r="H101" s="851"/>
      <c r="I101" s="851"/>
      <c r="J101" s="851"/>
      <c r="K101" s="851"/>
      <c r="L101" s="851"/>
      <c r="M101" s="851"/>
      <c r="N101" s="851"/>
      <c r="O101" s="851"/>
      <c r="P101" s="851"/>
      <c r="Q101" s="851"/>
      <c r="R101" s="851"/>
      <c r="S101" s="851"/>
      <c r="T101" s="851"/>
      <c r="U101" s="851"/>
    </row>
    <row r="102" spans="1:21" ht="30" customHeight="1">
      <c r="A102" s="880">
        <v>6</v>
      </c>
      <c r="B102" s="847" t="s">
        <v>501</v>
      </c>
      <c r="C102" s="851"/>
      <c r="D102" s="851"/>
      <c r="E102" s="851"/>
      <c r="F102" s="851"/>
      <c r="G102" s="851"/>
      <c r="H102" s="851"/>
      <c r="I102" s="851"/>
      <c r="J102" s="851"/>
      <c r="K102" s="851"/>
      <c r="L102" s="851"/>
      <c r="M102" s="851"/>
      <c r="N102" s="851"/>
      <c r="O102" s="851"/>
      <c r="P102" s="851"/>
      <c r="Q102" s="851"/>
      <c r="R102" s="851"/>
      <c r="S102" s="851"/>
      <c r="T102" s="851"/>
      <c r="U102" s="851"/>
    </row>
    <row r="103" spans="1:21" ht="15" customHeight="1">
      <c r="A103" s="889"/>
      <c r="B103" s="890"/>
      <c r="C103" s="891"/>
      <c r="D103" s="891"/>
      <c r="E103" s="891"/>
      <c r="F103" s="891"/>
      <c r="G103" s="891"/>
      <c r="H103" s="891"/>
      <c r="I103" s="891"/>
      <c r="J103" s="891"/>
      <c r="K103" s="891"/>
      <c r="L103" s="891"/>
      <c r="M103" s="891"/>
      <c r="N103" s="891"/>
      <c r="O103" s="891"/>
      <c r="P103" s="891"/>
      <c r="Q103" s="891"/>
      <c r="R103" s="891"/>
      <c r="S103" s="891"/>
      <c r="T103" s="891"/>
      <c r="U103" s="891"/>
    </row>
    <row r="104" spans="1:21" ht="32.25" customHeight="1">
      <c r="A104" s="1333" t="s">
        <v>1109</v>
      </c>
      <c r="B104" s="1333"/>
      <c r="C104" s="1333"/>
      <c r="D104" s="1333"/>
      <c r="E104" s="1333"/>
      <c r="F104" s="1333"/>
      <c r="G104" s="1333"/>
      <c r="H104" s="1333"/>
      <c r="I104" s="1333"/>
      <c r="J104" s="1333"/>
      <c r="K104" s="1333"/>
      <c r="L104" s="1333"/>
      <c r="M104" s="895"/>
      <c r="N104" s="895"/>
      <c r="O104" s="895"/>
      <c r="P104" s="895"/>
      <c r="Q104" s="895"/>
      <c r="R104" s="895"/>
      <c r="S104" s="895"/>
      <c r="T104" s="895"/>
      <c r="U104" s="895"/>
    </row>
    <row r="105" spans="1:21" ht="18.75">
      <c r="A105" s="882"/>
      <c r="B105" s="879"/>
      <c r="C105" s="879"/>
    </row>
    <row r="106" spans="1:21" ht="18.75">
      <c r="A106" s="1331" t="s">
        <v>975</v>
      </c>
      <c r="B106" s="1331"/>
      <c r="C106" s="1331"/>
    </row>
    <row r="107" spans="1:21" ht="18.75">
      <c r="A107" s="1332" t="s">
        <v>976</v>
      </c>
      <c r="B107" s="1332"/>
      <c r="C107" s="1332"/>
    </row>
  </sheetData>
  <mergeCells count="39">
    <mergeCell ref="A58:A62"/>
    <mergeCell ref="A72:A76"/>
    <mergeCell ref="A69:A70"/>
    <mergeCell ref="A106:C106"/>
    <mergeCell ref="A107:C107"/>
    <mergeCell ref="A82:A86"/>
    <mergeCell ref="A93:A94"/>
    <mergeCell ref="A96:A100"/>
    <mergeCell ref="A104:L104"/>
    <mergeCell ref="A79:U79"/>
    <mergeCell ref="A1:U1"/>
    <mergeCell ref="A5:A7"/>
    <mergeCell ref="B5:B7"/>
    <mergeCell ref="C5:C7"/>
    <mergeCell ref="D5:D7"/>
    <mergeCell ref="I5:I7"/>
    <mergeCell ref="S6:S7"/>
    <mergeCell ref="E5:E7"/>
    <mergeCell ref="A2:U2"/>
    <mergeCell ref="G5:H5"/>
    <mergeCell ref="H6:H7"/>
    <mergeCell ref="J5:J7"/>
    <mergeCell ref="F5:F7"/>
    <mergeCell ref="N6:R6"/>
    <mergeCell ref="K6:M6"/>
    <mergeCell ref="S3:T3"/>
    <mergeCell ref="K5:S5"/>
    <mergeCell ref="G6:G7"/>
    <mergeCell ref="A46:A47"/>
    <mergeCell ref="A55:U55"/>
    <mergeCell ref="A49:A53"/>
    <mergeCell ref="A23:A24"/>
    <mergeCell ref="A26:A30"/>
    <mergeCell ref="T5:T7"/>
    <mergeCell ref="U5:U7"/>
    <mergeCell ref="A8:U8"/>
    <mergeCell ref="A11:A16"/>
    <mergeCell ref="A35:A39"/>
    <mergeCell ref="A32:U32"/>
  </mergeCells>
  <printOptions horizontalCentered="1"/>
  <pageMargins left="0" right="0" top="0.25" bottom="0.25" header="0.3" footer="0.3"/>
  <pageSetup paperSize="9" scale="79" orientation="landscape" r:id="rId1"/>
</worksheet>
</file>

<file path=xl/worksheets/sheet33.xml><?xml version="1.0" encoding="utf-8"?>
<worksheet xmlns="http://schemas.openxmlformats.org/spreadsheetml/2006/main" xmlns:r="http://schemas.openxmlformats.org/officeDocument/2006/relationships">
  <dimension ref="A1:J43"/>
  <sheetViews>
    <sheetView zoomScale="90" zoomScaleNormal="90" workbookViewId="0">
      <selection activeCell="F33" sqref="F33"/>
    </sheetView>
  </sheetViews>
  <sheetFormatPr defaultRowHeight="12.75"/>
  <cols>
    <col min="1" max="1" width="5.5703125" customWidth="1"/>
    <col min="2" max="2" width="35.28515625" customWidth="1"/>
    <col min="3" max="6" width="12.28515625" style="632" customWidth="1"/>
    <col min="7" max="7" width="14.85546875" customWidth="1"/>
  </cols>
  <sheetData>
    <row r="1" spans="1:7" ht="23.25" customHeight="1">
      <c r="A1" s="1337" t="s">
        <v>1080</v>
      </c>
      <c r="B1" s="1337"/>
      <c r="C1" s="1337"/>
      <c r="D1" s="1337"/>
      <c r="E1" s="1337"/>
      <c r="F1" s="1337"/>
      <c r="G1" s="1337"/>
    </row>
    <row r="2" spans="1:7" ht="17.25" customHeight="1">
      <c r="A2" s="1329" t="s">
        <v>935</v>
      </c>
      <c r="B2" s="1329"/>
      <c r="C2" s="1329"/>
      <c r="D2" s="1329"/>
      <c r="E2" s="1329"/>
      <c r="F2" s="1329"/>
      <c r="G2" s="1329"/>
    </row>
    <row r="3" spans="1:7" ht="13.5" customHeight="1">
      <c r="A3" s="877"/>
      <c r="B3" s="877"/>
      <c r="C3" s="976"/>
      <c r="D3" s="976"/>
      <c r="E3" s="976"/>
      <c r="F3" s="976"/>
      <c r="G3" s="877"/>
    </row>
    <row r="4" spans="1:7" ht="18.75">
      <c r="A4" s="868"/>
      <c r="B4" s="866"/>
      <c r="C4" s="978"/>
      <c r="D4" s="978"/>
      <c r="E4" s="978"/>
      <c r="F4" s="978"/>
      <c r="G4" s="844" t="s">
        <v>1081</v>
      </c>
    </row>
    <row r="5" spans="1:7" ht="6.75" customHeight="1">
      <c r="A5" s="868"/>
      <c r="B5" s="866"/>
      <c r="C5" s="978"/>
      <c r="D5" s="978"/>
      <c r="E5" s="978"/>
      <c r="F5" s="978"/>
      <c r="G5" s="867"/>
    </row>
    <row r="6" spans="1:7" ht="18.75" customHeight="1">
      <c r="A6" s="1338" t="s">
        <v>295</v>
      </c>
      <c r="B6" s="1339" t="s">
        <v>983</v>
      </c>
      <c r="C6" s="983"/>
      <c r="D6" s="1335"/>
      <c r="E6" s="1335"/>
      <c r="F6" s="1336"/>
      <c r="G6" s="1340" t="s">
        <v>938</v>
      </c>
    </row>
    <row r="7" spans="1:7" s="70" customFormat="1" ht="35.25" customHeight="1">
      <c r="A7" s="1338"/>
      <c r="B7" s="1339"/>
      <c r="C7" s="979" t="s">
        <v>1078</v>
      </c>
      <c r="D7" s="860" t="s">
        <v>1079</v>
      </c>
      <c r="E7" s="963" t="s">
        <v>1107</v>
      </c>
      <c r="F7" s="964" t="s">
        <v>1108</v>
      </c>
      <c r="G7" s="1340"/>
    </row>
    <row r="8" spans="1:7" ht="31.5" customHeight="1">
      <c r="A8" s="865" t="s">
        <v>22</v>
      </c>
      <c r="B8" s="872" t="s">
        <v>1082</v>
      </c>
      <c r="C8" s="980"/>
      <c r="D8" s="977"/>
      <c r="E8" s="977"/>
      <c r="F8" s="977"/>
      <c r="G8" s="862"/>
    </row>
    <row r="9" spans="1:7" ht="21" customHeight="1">
      <c r="A9" s="871">
        <v>1</v>
      </c>
      <c r="B9" s="873" t="s">
        <v>1083</v>
      </c>
      <c r="C9" s="984"/>
      <c r="D9" s="977"/>
      <c r="E9" s="977"/>
      <c r="F9" s="977"/>
      <c r="G9" s="862"/>
    </row>
    <row r="10" spans="1:7" ht="33" customHeight="1">
      <c r="A10" s="861" t="s">
        <v>284</v>
      </c>
      <c r="B10" s="874" t="s">
        <v>1084</v>
      </c>
      <c r="C10" s="985"/>
      <c r="D10" s="986"/>
      <c r="E10" s="986"/>
      <c r="F10" s="986"/>
      <c r="G10" s="864"/>
    </row>
    <row r="11" spans="1:7" ht="21.75" customHeight="1">
      <c r="A11" s="861"/>
      <c r="B11" s="874" t="s">
        <v>1085</v>
      </c>
      <c r="C11" s="985"/>
      <c r="D11" s="986"/>
      <c r="E11" s="986"/>
      <c r="F11" s="986"/>
      <c r="G11" s="864"/>
    </row>
    <row r="12" spans="1:7" ht="21.75" customHeight="1">
      <c r="A12" s="861"/>
      <c r="B12" s="874" t="s">
        <v>1086</v>
      </c>
      <c r="C12" s="985"/>
      <c r="D12" s="986"/>
      <c r="E12" s="986"/>
      <c r="F12" s="986"/>
      <c r="G12" s="864"/>
    </row>
    <row r="13" spans="1:7" ht="31.5" customHeight="1">
      <c r="A13" s="861" t="s">
        <v>285</v>
      </c>
      <c r="B13" s="874" t="s">
        <v>1087</v>
      </c>
      <c r="C13" s="985"/>
      <c r="D13" s="986"/>
      <c r="E13" s="986"/>
      <c r="F13" s="986"/>
      <c r="G13" s="864"/>
    </row>
    <row r="14" spans="1:7" ht="21.75" customHeight="1">
      <c r="A14" s="861"/>
      <c r="B14" s="875" t="s">
        <v>1085</v>
      </c>
      <c r="C14" s="987"/>
      <c r="D14" s="986"/>
      <c r="E14" s="986"/>
      <c r="F14" s="986"/>
      <c r="G14" s="864"/>
    </row>
    <row r="15" spans="1:7" ht="21.75" customHeight="1">
      <c r="A15" s="861"/>
      <c r="B15" s="875" t="s">
        <v>1086</v>
      </c>
      <c r="C15" s="987"/>
      <c r="D15" s="986"/>
      <c r="E15" s="986"/>
      <c r="F15" s="986"/>
      <c r="G15" s="864"/>
    </row>
    <row r="16" spans="1:7" ht="21.75" customHeight="1">
      <c r="A16" s="861"/>
      <c r="B16" s="875" t="s">
        <v>1088</v>
      </c>
      <c r="C16" s="987">
        <v>49</v>
      </c>
      <c r="D16" s="986">
        <v>34</v>
      </c>
      <c r="E16" s="986">
        <v>46</v>
      </c>
      <c r="F16" s="986"/>
      <c r="G16" s="864"/>
    </row>
    <row r="17" spans="1:7" ht="46.5" customHeight="1">
      <c r="A17" s="861" t="s">
        <v>286</v>
      </c>
      <c r="B17" s="874" t="s">
        <v>1089</v>
      </c>
      <c r="C17" s="985"/>
      <c r="D17" s="986"/>
      <c r="E17" s="986"/>
      <c r="F17" s="986"/>
      <c r="G17" s="864"/>
    </row>
    <row r="18" spans="1:7" ht="21.75" customHeight="1">
      <c r="A18" s="861"/>
      <c r="B18" s="875" t="s">
        <v>1086</v>
      </c>
      <c r="C18" s="987"/>
      <c r="D18" s="986"/>
      <c r="E18" s="986"/>
      <c r="F18" s="986"/>
      <c r="G18" s="864"/>
    </row>
    <row r="19" spans="1:7" ht="21.75" customHeight="1">
      <c r="A19" s="861"/>
      <c r="B19" s="875" t="s">
        <v>1088</v>
      </c>
      <c r="C19" s="987"/>
      <c r="D19" s="986"/>
      <c r="E19" s="986"/>
      <c r="F19" s="986"/>
      <c r="G19" s="864"/>
    </row>
    <row r="20" spans="1:7" ht="32.25" customHeight="1">
      <c r="A20" s="861" t="s">
        <v>287</v>
      </c>
      <c r="B20" s="874" t="s">
        <v>1090</v>
      </c>
      <c r="C20" s="985"/>
      <c r="D20" s="986"/>
      <c r="E20" s="986"/>
      <c r="F20" s="986"/>
      <c r="G20" s="864"/>
    </row>
    <row r="21" spans="1:7" ht="22.5" customHeight="1">
      <c r="A21" s="861"/>
      <c r="B21" s="875" t="s">
        <v>1086</v>
      </c>
      <c r="C21" s="987"/>
      <c r="D21" s="986"/>
      <c r="E21" s="986"/>
      <c r="F21" s="986"/>
      <c r="G21" s="864"/>
    </row>
    <row r="22" spans="1:7" ht="22.5" customHeight="1">
      <c r="A22" s="861"/>
      <c r="B22" s="875" t="s">
        <v>1088</v>
      </c>
      <c r="C22" s="987">
        <v>9</v>
      </c>
      <c r="D22" s="986">
        <v>128</v>
      </c>
      <c r="E22" s="986">
        <v>81</v>
      </c>
      <c r="F22" s="986"/>
      <c r="G22" s="864"/>
    </row>
    <row r="23" spans="1:7" ht="31.5" customHeight="1">
      <c r="A23" s="871">
        <v>2</v>
      </c>
      <c r="B23" s="876" t="s">
        <v>1091</v>
      </c>
      <c r="C23" s="988"/>
      <c r="D23" s="986"/>
      <c r="E23" s="986"/>
      <c r="F23" s="986"/>
      <c r="G23" s="864"/>
    </row>
    <row r="24" spans="1:7" s="965" customFormat="1" ht="21.75" customHeight="1">
      <c r="A24" s="861"/>
      <c r="B24" s="875" t="s">
        <v>1086</v>
      </c>
      <c r="C24" s="987"/>
      <c r="D24" s="986">
        <v>119</v>
      </c>
      <c r="E24" s="986"/>
      <c r="F24" s="986"/>
      <c r="G24" s="878"/>
    </row>
    <row r="25" spans="1:7" ht="21.75" customHeight="1">
      <c r="A25" s="861"/>
      <c r="B25" s="875" t="s">
        <v>1088</v>
      </c>
      <c r="C25" s="987"/>
      <c r="D25" s="986">
        <v>1445</v>
      </c>
      <c r="E25" s="986">
        <v>850</v>
      </c>
      <c r="F25" s="986"/>
      <c r="G25" s="864"/>
    </row>
    <row r="26" spans="1:7" ht="18.75" customHeight="1">
      <c r="A26" s="865" t="s">
        <v>27</v>
      </c>
      <c r="B26" s="870" t="s">
        <v>1092</v>
      </c>
      <c r="C26" s="989"/>
      <c r="D26" s="986"/>
      <c r="E26" s="986"/>
      <c r="F26" s="986"/>
      <c r="G26" s="864"/>
    </row>
    <row r="27" spans="1:7" ht="21" customHeight="1">
      <c r="A27" s="862"/>
      <c r="B27" s="869" t="s">
        <v>1093</v>
      </c>
      <c r="C27" s="987">
        <v>442</v>
      </c>
      <c r="D27" s="986">
        <v>246</v>
      </c>
      <c r="E27" s="986">
        <v>81</v>
      </c>
      <c r="F27" s="986"/>
      <c r="G27" s="864"/>
    </row>
    <row r="28" spans="1:7" ht="21" customHeight="1">
      <c r="A28" s="861"/>
      <c r="B28" s="869" t="s">
        <v>1094</v>
      </c>
      <c r="C28" s="987">
        <v>270</v>
      </c>
      <c r="D28" s="986">
        <v>51</v>
      </c>
      <c r="E28" s="986">
        <v>92</v>
      </c>
      <c r="F28" s="986"/>
      <c r="G28" s="864"/>
    </row>
    <row r="29" spans="1:7" ht="21" customHeight="1">
      <c r="A29" s="861"/>
      <c r="B29" s="869" t="s">
        <v>1095</v>
      </c>
      <c r="C29" s="987"/>
      <c r="D29" s="986">
        <v>208</v>
      </c>
      <c r="E29" s="986">
        <v>17</v>
      </c>
      <c r="F29" s="986"/>
      <c r="G29" s="864"/>
    </row>
    <row r="30" spans="1:7" s="965" customFormat="1" ht="21" customHeight="1">
      <c r="A30" s="861"/>
      <c r="B30" s="869" t="s">
        <v>1096</v>
      </c>
      <c r="C30" s="987">
        <v>72</v>
      </c>
      <c r="D30" s="986">
        <v>85</v>
      </c>
      <c r="E30" s="986">
        <v>70</v>
      </c>
      <c r="F30" s="990"/>
      <c r="G30" s="968"/>
    </row>
    <row r="31" spans="1:7" s="965" customFormat="1" ht="21" customHeight="1">
      <c r="A31" s="966"/>
      <c r="B31" s="869" t="s">
        <v>1097</v>
      </c>
      <c r="C31" s="987">
        <v>26</v>
      </c>
      <c r="D31" s="991">
        <v>21</v>
      </c>
      <c r="E31" s="991">
        <v>47</v>
      </c>
      <c r="F31" s="991"/>
      <c r="G31" s="967"/>
    </row>
    <row r="32" spans="1:7" s="965" customFormat="1" ht="21" customHeight="1">
      <c r="A32" s="861"/>
      <c r="B32" s="869" t="s">
        <v>1098</v>
      </c>
      <c r="C32" s="987">
        <v>77</v>
      </c>
      <c r="D32" s="986">
        <v>17</v>
      </c>
      <c r="E32" s="986">
        <v>8</v>
      </c>
      <c r="F32" s="986"/>
      <c r="G32" s="878"/>
    </row>
    <row r="33" spans="1:10" ht="21" customHeight="1">
      <c r="A33" s="861"/>
      <c r="B33" s="869" t="s">
        <v>1099</v>
      </c>
      <c r="C33" s="987">
        <v>56</v>
      </c>
      <c r="D33" s="986">
        <v>1</v>
      </c>
      <c r="E33" s="986">
        <v>5</v>
      </c>
      <c r="F33" s="986"/>
      <c r="G33" s="864"/>
    </row>
    <row r="34" spans="1:10" ht="21" customHeight="1">
      <c r="A34" s="861"/>
      <c r="B34" s="869" t="s">
        <v>1100</v>
      </c>
      <c r="C34" s="987">
        <v>1</v>
      </c>
      <c r="D34" s="986">
        <v>16</v>
      </c>
      <c r="E34" s="986"/>
      <c r="F34" s="986"/>
      <c r="G34" s="864"/>
    </row>
    <row r="35" spans="1:10" ht="21" customHeight="1">
      <c r="A35" s="861"/>
      <c r="B35" s="869" t="s">
        <v>1101</v>
      </c>
      <c r="C35" s="987"/>
      <c r="D35" s="986"/>
      <c r="E35" s="986">
        <v>11</v>
      </c>
      <c r="F35" s="986"/>
      <c r="G35" s="864"/>
    </row>
    <row r="36" spans="1:10" ht="21" customHeight="1">
      <c r="A36" s="865"/>
      <c r="B36" s="869" t="s">
        <v>1102</v>
      </c>
      <c r="C36" s="987"/>
      <c r="D36" s="992"/>
      <c r="E36" s="992"/>
      <c r="F36" s="992"/>
      <c r="G36" s="863"/>
    </row>
    <row r="37" spans="1:10" ht="21" customHeight="1">
      <c r="A37" s="861"/>
      <c r="B37" s="869" t="s">
        <v>1103</v>
      </c>
      <c r="C37" s="987"/>
      <c r="D37" s="986"/>
      <c r="E37" s="986"/>
      <c r="F37" s="986"/>
      <c r="G37" s="864"/>
    </row>
    <row r="38" spans="1:10" ht="21" customHeight="1">
      <c r="A38" s="861"/>
      <c r="B38" s="869" t="s">
        <v>1104</v>
      </c>
      <c r="C38" s="987"/>
      <c r="D38" s="986"/>
      <c r="E38" s="986"/>
      <c r="F38" s="986"/>
      <c r="G38" s="864"/>
    </row>
    <row r="39" spans="1:10" ht="21" customHeight="1">
      <c r="A39" s="892"/>
      <c r="B39" s="893"/>
      <c r="C39" s="993"/>
      <c r="D39" s="994"/>
      <c r="E39" s="994"/>
      <c r="F39" s="994"/>
      <c r="G39" s="894"/>
    </row>
    <row r="40" spans="1:10" s="796" customFormat="1" ht="33.75" customHeight="1">
      <c r="A40" s="1333" t="s">
        <v>1109</v>
      </c>
      <c r="B40" s="1333"/>
      <c r="C40" s="1333"/>
      <c r="D40" s="1333"/>
      <c r="E40" s="1333"/>
      <c r="F40" s="1333"/>
      <c r="G40" s="1333"/>
      <c r="H40" s="895"/>
      <c r="I40" s="895"/>
      <c r="J40" s="895"/>
    </row>
    <row r="42" spans="1:10" ht="14.25" customHeight="1">
      <c r="B42" s="1301" t="s">
        <v>975</v>
      </c>
      <c r="C42" s="1301"/>
      <c r="D42" s="975"/>
    </row>
    <row r="43" spans="1:10" ht="18.75">
      <c r="B43" s="1334" t="s">
        <v>976</v>
      </c>
      <c r="C43" s="1334"/>
      <c r="D43" s="978"/>
    </row>
  </sheetData>
  <mergeCells count="9">
    <mergeCell ref="B42:C42"/>
    <mergeCell ref="B43:C43"/>
    <mergeCell ref="D6:F6"/>
    <mergeCell ref="A1:G1"/>
    <mergeCell ref="A2:G2"/>
    <mergeCell ref="A6:A7"/>
    <mergeCell ref="B6:B7"/>
    <mergeCell ref="G6:G7"/>
    <mergeCell ref="A40:G40"/>
  </mergeCells>
  <printOptions horizontalCentered="1"/>
  <pageMargins left="0" right="0" top="0.25" bottom="0" header="0.3" footer="0.3"/>
  <pageSetup paperSize="9" scale="85" orientation="portrait" r:id="rId1"/>
</worksheet>
</file>

<file path=xl/worksheets/sheet4.xml><?xml version="1.0" encoding="utf-8"?>
<worksheet xmlns="http://schemas.openxmlformats.org/spreadsheetml/2006/main" xmlns:r="http://schemas.openxmlformats.org/officeDocument/2006/relationships">
  <sheetPr codeName="Sheet6">
    <tabColor rgb="FFC00000"/>
    <pageSetUpPr fitToPage="1"/>
  </sheetPr>
  <dimension ref="A1:AC36"/>
  <sheetViews>
    <sheetView showGridLines="0" zoomScale="145" zoomScaleNormal="145" workbookViewId="0">
      <selection sqref="A1:Y24"/>
    </sheetView>
  </sheetViews>
  <sheetFormatPr defaultColWidth="9.140625" defaultRowHeight="12.75"/>
  <cols>
    <col min="1" max="1" width="4.5703125" style="11" customWidth="1"/>
    <col min="2" max="2" width="27.7109375" style="13" customWidth="1"/>
    <col min="3" max="3" width="6.7109375" style="12" customWidth="1"/>
    <col min="4" max="11" width="4.85546875" style="11" customWidth="1"/>
    <col min="12" max="12" width="8.42578125" style="11" customWidth="1"/>
    <col min="13" max="13" width="4.85546875" style="11" customWidth="1"/>
    <col min="14" max="14" width="8" style="11" customWidth="1"/>
    <col min="15" max="15" width="7.7109375" style="11" customWidth="1"/>
    <col min="16" max="16" width="6.28515625" style="11" customWidth="1"/>
    <col min="17" max="17" width="6" style="11" customWidth="1"/>
    <col min="18" max="18" width="5.28515625" style="11" customWidth="1"/>
    <col min="19" max="25" width="4.85546875" style="11" customWidth="1"/>
    <col min="26" max="26" width="6" style="11" customWidth="1"/>
    <col min="27" max="27" width="4.5703125" style="11" customWidth="1"/>
    <col min="28" max="28" width="5.85546875" style="11" customWidth="1"/>
    <col min="29" max="29" width="6" style="11" customWidth="1"/>
    <col min="30" max="16384" width="9.140625" style="11"/>
  </cols>
  <sheetData>
    <row r="1" spans="1:29" ht="18.75">
      <c r="A1" s="1039" t="s">
        <v>57</v>
      </c>
      <c r="B1" s="1039"/>
      <c r="C1" s="1039"/>
      <c r="D1" s="1039"/>
      <c r="E1" s="1039"/>
      <c r="F1" s="1039"/>
      <c r="G1" s="1039"/>
      <c r="H1" s="1039"/>
      <c r="I1" s="1039"/>
      <c r="J1" s="1039"/>
      <c r="K1" s="1039"/>
      <c r="L1" s="1039"/>
      <c r="M1" s="1039"/>
      <c r="N1" s="1039"/>
      <c r="O1" s="1039"/>
      <c r="P1" s="1039"/>
      <c r="Q1" s="1039"/>
      <c r="R1" s="1039"/>
      <c r="S1" s="1039"/>
      <c r="T1" s="1039"/>
      <c r="U1" s="1039"/>
      <c r="V1" s="1039"/>
      <c r="W1" s="1036" t="s">
        <v>317</v>
      </c>
      <c r="X1" s="1037"/>
      <c r="Y1" s="1038"/>
    </row>
    <row r="2" spans="1:29" ht="19.5" customHeight="1">
      <c r="B2" s="374"/>
      <c r="C2" s="219"/>
      <c r="D2" s="374"/>
      <c r="E2" s="374"/>
      <c r="F2" s="374"/>
      <c r="G2" s="374"/>
      <c r="H2" s="374"/>
      <c r="I2" s="374"/>
      <c r="J2" s="374"/>
      <c r="K2" s="374"/>
      <c r="L2" s="374"/>
      <c r="M2" s="374"/>
      <c r="N2" s="374"/>
      <c r="O2" s="374"/>
      <c r="P2" s="375"/>
      <c r="Q2" s="375"/>
      <c r="R2" s="375"/>
      <c r="S2" s="375"/>
      <c r="T2" s="375"/>
      <c r="U2" s="1040" t="s">
        <v>56</v>
      </c>
      <c r="V2" s="1040"/>
      <c r="W2" s="1040"/>
      <c r="X2" s="1040"/>
      <c r="Y2" s="1040"/>
      <c r="Z2" s="376"/>
      <c r="AA2" s="376"/>
      <c r="AB2" s="376"/>
      <c r="AC2" s="376"/>
    </row>
    <row r="3" spans="1:29" ht="21.75" customHeight="1">
      <c r="A3" s="1041" t="s">
        <v>295</v>
      </c>
      <c r="B3" s="1041" t="s">
        <v>48</v>
      </c>
      <c r="C3" s="1026" t="s">
        <v>55</v>
      </c>
      <c r="D3" s="1031" t="s">
        <v>4</v>
      </c>
      <c r="E3" s="1032"/>
      <c r="F3" s="1032"/>
      <c r="G3" s="1032"/>
      <c r="H3" s="1032"/>
      <c r="I3" s="1032"/>
      <c r="J3" s="1032"/>
      <c r="K3" s="1033"/>
      <c r="L3" s="1024" t="s">
        <v>5</v>
      </c>
      <c r="M3" s="1025"/>
      <c r="N3" s="1025"/>
      <c r="O3" s="1025"/>
      <c r="P3" s="1025"/>
      <c r="Q3" s="1025"/>
      <c r="R3" s="1025"/>
      <c r="S3" s="1025"/>
      <c r="T3" s="1025"/>
      <c r="U3" s="1044" t="s">
        <v>6</v>
      </c>
      <c r="V3" s="1044"/>
      <c r="W3" s="1044"/>
      <c r="X3" s="1044"/>
      <c r="Y3" s="1044"/>
    </row>
    <row r="4" spans="1:29" ht="21.75" customHeight="1">
      <c r="A4" s="1042"/>
      <c r="B4" s="1042"/>
      <c r="C4" s="1027"/>
      <c r="D4" s="1029" t="s">
        <v>54</v>
      </c>
      <c r="E4" s="1029" t="s">
        <v>409</v>
      </c>
      <c r="F4" s="1029" t="s">
        <v>53</v>
      </c>
      <c r="G4" s="1029" t="s">
        <v>410</v>
      </c>
      <c r="H4" s="1029" t="s">
        <v>52</v>
      </c>
      <c r="I4" s="1029" t="s">
        <v>51</v>
      </c>
      <c r="J4" s="1029" t="s">
        <v>301</v>
      </c>
      <c r="K4" s="1029" t="s">
        <v>43</v>
      </c>
      <c r="L4" s="1029" t="s">
        <v>428</v>
      </c>
      <c r="M4" s="1034" t="s">
        <v>126</v>
      </c>
      <c r="N4" s="1029" t="s">
        <v>429</v>
      </c>
      <c r="O4" s="1029" t="s">
        <v>522</v>
      </c>
      <c r="P4" s="1029" t="s">
        <v>542</v>
      </c>
      <c r="Q4" s="1029" t="s">
        <v>431</v>
      </c>
      <c r="R4" s="1029" t="s">
        <v>50</v>
      </c>
      <c r="S4" s="1029" t="s">
        <v>49</v>
      </c>
      <c r="T4" s="1029" t="s">
        <v>15</v>
      </c>
      <c r="U4" s="1029" t="s">
        <v>16</v>
      </c>
      <c r="V4" s="1029" t="s">
        <v>17</v>
      </c>
      <c r="W4" s="1021" t="s">
        <v>18</v>
      </c>
      <c r="X4" s="1022"/>
      <c r="Y4" s="1023"/>
    </row>
    <row r="5" spans="1:29" ht="114" customHeight="1">
      <c r="A5" s="1043"/>
      <c r="B5" s="1043"/>
      <c r="C5" s="1028"/>
      <c r="D5" s="1030"/>
      <c r="E5" s="1030"/>
      <c r="F5" s="1030"/>
      <c r="G5" s="1030"/>
      <c r="H5" s="1030"/>
      <c r="I5" s="1030"/>
      <c r="J5" s="1030"/>
      <c r="K5" s="1030"/>
      <c r="L5" s="1030"/>
      <c r="M5" s="1035"/>
      <c r="N5" s="1030"/>
      <c r="O5" s="1030"/>
      <c r="P5" s="1030"/>
      <c r="Q5" s="1030"/>
      <c r="R5" s="1030"/>
      <c r="S5" s="1030"/>
      <c r="T5" s="1030"/>
      <c r="U5" s="1030"/>
      <c r="V5" s="1030"/>
      <c r="W5" s="377" t="s">
        <v>475</v>
      </c>
      <c r="X5" s="377" t="s">
        <v>20</v>
      </c>
      <c r="Y5" s="377" t="s">
        <v>21</v>
      </c>
    </row>
    <row r="6" spans="1:29" s="433" customFormat="1" ht="16.5" customHeight="1">
      <c r="A6" s="447">
        <v>1</v>
      </c>
      <c r="B6" s="447">
        <v>2</v>
      </c>
      <c r="C6" s="447">
        <v>3</v>
      </c>
      <c r="D6" s="447">
        <v>4</v>
      </c>
      <c r="E6" s="447">
        <v>5</v>
      </c>
      <c r="F6" s="447">
        <v>6</v>
      </c>
      <c r="G6" s="447">
        <v>7</v>
      </c>
      <c r="H6" s="447">
        <v>8</v>
      </c>
      <c r="I6" s="447">
        <v>9</v>
      </c>
      <c r="J6" s="447">
        <v>10</v>
      </c>
      <c r="K6" s="447">
        <v>11</v>
      </c>
      <c r="L6" s="447">
        <v>12</v>
      </c>
      <c r="M6" s="447">
        <v>13</v>
      </c>
      <c r="N6" s="447">
        <v>14</v>
      </c>
      <c r="O6" s="447">
        <v>15</v>
      </c>
      <c r="P6" s="447">
        <v>16</v>
      </c>
      <c r="Q6" s="447">
        <v>17</v>
      </c>
      <c r="R6" s="447">
        <v>18</v>
      </c>
      <c r="S6" s="447">
        <v>19</v>
      </c>
      <c r="T6" s="447">
        <v>20</v>
      </c>
      <c r="U6" s="447">
        <v>21</v>
      </c>
      <c r="V6" s="447">
        <v>22</v>
      </c>
      <c r="W6" s="447">
        <v>23</v>
      </c>
      <c r="X6" s="447">
        <v>24</v>
      </c>
      <c r="Y6" s="447">
        <v>25</v>
      </c>
    </row>
    <row r="7" spans="1:29" ht="16.5" customHeight="1">
      <c r="A7" s="399" t="s">
        <v>22</v>
      </c>
      <c r="B7" s="378" t="s">
        <v>48</v>
      </c>
      <c r="C7" s="566">
        <f>SUM(C8:C18)</f>
        <v>0</v>
      </c>
      <c r="D7" s="566">
        <f t="shared" ref="D7:Y7" si="0">SUM(D8:D18)</f>
        <v>0</v>
      </c>
      <c r="E7" s="566">
        <f t="shared" si="0"/>
        <v>0</v>
      </c>
      <c r="F7" s="566">
        <f t="shared" si="0"/>
        <v>0</v>
      </c>
      <c r="G7" s="566">
        <f t="shared" si="0"/>
        <v>0</v>
      </c>
      <c r="H7" s="566">
        <f t="shared" si="0"/>
        <v>0</v>
      </c>
      <c r="I7" s="566">
        <f t="shared" si="0"/>
        <v>0</v>
      </c>
      <c r="J7" s="566">
        <f t="shared" si="0"/>
        <v>0</v>
      </c>
      <c r="K7" s="566">
        <f t="shared" si="0"/>
        <v>0</v>
      </c>
      <c r="L7" s="566">
        <f t="shared" si="0"/>
        <v>0</v>
      </c>
      <c r="M7" s="566">
        <f t="shared" si="0"/>
        <v>0</v>
      </c>
      <c r="N7" s="566">
        <f t="shared" si="0"/>
        <v>0</v>
      </c>
      <c r="O7" s="566">
        <f t="shared" si="0"/>
        <v>0</v>
      </c>
      <c r="P7" s="566">
        <f t="shared" si="0"/>
        <v>0</v>
      </c>
      <c r="Q7" s="566">
        <f t="shared" si="0"/>
        <v>0</v>
      </c>
      <c r="R7" s="566">
        <f t="shared" si="0"/>
        <v>0</v>
      </c>
      <c r="S7" s="566">
        <f t="shared" si="0"/>
        <v>0</v>
      </c>
      <c r="T7" s="566">
        <f t="shared" si="0"/>
        <v>0</v>
      </c>
      <c r="U7" s="566">
        <f t="shared" si="0"/>
        <v>0</v>
      </c>
      <c r="V7" s="566">
        <f t="shared" si="0"/>
        <v>0</v>
      </c>
      <c r="W7" s="566">
        <f t="shared" si="0"/>
        <v>0</v>
      </c>
      <c r="X7" s="566">
        <f t="shared" si="0"/>
        <v>0</v>
      </c>
      <c r="Y7" s="566">
        <f t="shared" si="0"/>
        <v>0</v>
      </c>
      <c r="Z7" s="379" t="str">
        <f>IF(AND(L7&lt;=C7,M7&lt;=C7,N7&lt;=C7,O7&lt;=C7,P7&lt;=C7,Q7&lt;=C7,R7&lt;=C7,S7&lt;=C7,T7&lt;=C7), "Đúng", "Sai")</f>
        <v>Đúng</v>
      </c>
      <c r="AA7" s="401" t="str">
        <f>IF(C7=U7+V7, "Đúng", "Sai")</f>
        <v>Đúng</v>
      </c>
      <c r="AB7" s="401" t="str">
        <f>IF(V7=W7+X7, "Đúng", "Sai")</f>
        <v>Đúng</v>
      </c>
      <c r="AC7" s="401" t="str">
        <f>IF(Y7&lt;=X7,"Đúng","Sai")</f>
        <v>Đúng</v>
      </c>
    </row>
    <row r="8" spans="1:29" ht="16.5" customHeight="1">
      <c r="A8" s="380"/>
      <c r="B8" s="381" t="s">
        <v>47</v>
      </c>
      <c r="C8" s="567">
        <f t="shared" ref="C8:C18" si="1">SUM(D8:K8)</f>
        <v>0</v>
      </c>
      <c r="D8" s="543"/>
      <c r="E8" s="543"/>
      <c r="F8" s="544"/>
      <c r="G8" s="544"/>
      <c r="H8" s="544"/>
      <c r="I8" s="544"/>
      <c r="J8" s="544"/>
      <c r="K8" s="544"/>
      <c r="L8" s="543"/>
      <c r="M8" s="543"/>
      <c r="N8" s="543"/>
      <c r="O8" s="543"/>
      <c r="P8" s="543"/>
      <c r="Q8" s="543"/>
      <c r="R8" s="543"/>
      <c r="S8" s="543"/>
      <c r="T8" s="543"/>
      <c r="U8" s="543"/>
      <c r="V8" s="543"/>
      <c r="W8" s="543"/>
      <c r="X8" s="543"/>
      <c r="Y8" s="543"/>
      <c r="Z8" s="379" t="str">
        <f t="shared" ref="Z8:Z18" si="2">IF(AND(L8&lt;=C8,M8&lt;=C8,N8&lt;=C8,O8&lt;=C8,P8&lt;=C8,Q8&lt;=C8,R8&lt;=C8,S8&lt;=C8,T8&lt;=C8), "Đúng", "Sai")</f>
        <v>Đúng</v>
      </c>
      <c r="AA8" s="401" t="str">
        <f t="shared" ref="AA8:AA18" si="3">IF(C8=U8+V8, "Đúng", "Sai")</f>
        <v>Đúng</v>
      </c>
      <c r="AB8" s="401" t="str">
        <f t="shared" ref="AB8:AB18" si="4">IF(V8=W8+X8, "Đúng", "Sai")</f>
        <v>Đúng</v>
      </c>
      <c r="AC8" s="401" t="str">
        <f t="shared" ref="AC8:AC18" si="5">IF(Y8&lt;=X8,"Đúng","Sai")</f>
        <v>Đúng</v>
      </c>
    </row>
    <row r="9" spans="1:29" ht="21" customHeight="1">
      <c r="A9" s="380"/>
      <c r="B9" s="381" t="s">
        <v>46</v>
      </c>
      <c r="C9" s="567">
        <f t="shared" si="1"/>
        <v>0</v>
      </c>
      <c r="D9" s="543"/>
      <c r="E9" s="543"/>
      <c r="F9" s="545"/>
      <c r="G9" s="545"/>
      <c r="H9" s="545"/>
      <c r="I9" s="545"/>
      <c r="J9" s="545"/>
      <c r="K9" s="545"/>
      <c r="L9" s="543"/>
      <c r="M9" s="543"/>
      <c r="N9" s="543"/>
      <c r="O9" s="543"/>
      <c r="P9" s="543"/>
      <c r="Q9" s="543"/>
      <c r="R9" s="543"/>
      <c r="S9" s="543"/>
      <c r="T9" s="543"/>
      <c r="U9" s="543"/>
      <c r="V9" s="543"/>
      <c r="W9" s="543"/>
      <c r="X9" s="543"/>
      <c r="Y9" s="543"/>
      <c r="Z9" s="379" t="str">
        <f t="shared" si="2"/>
        <v>Đúng</v>
      </c>
      <c r="AA9" s="401" t="str">
        <f t="shared" si="3"/>
        <v>Đúng</v>
      </c>
      <c r="AB9" s="401" t="str">
        <f t="shared" si="4"/>
        <v>Đúng</v>
      </c>
      <c r="AC9" s="401" t="str">
        <f t="shared" si="5"/>
        <v>Đúng</v>
      </c>
    </row>
    <row r="10" spans="1:29" ht="22.5" customHeight="1">
      <c r="A10" s="380"/>
      <c r="B10" s="382" t="s">
        <v>45</v>
      </c>
      <c r="C10" s="567">
        <f t="shared" si="1"/>
        <v>0</v>
      </c>
      <c r="D10" s="543"/>
      <c r="E10" s="543"/>
      <c r="F10" s="545"/>
      <c r="G10" s="545"/>
      <c r="H10" s="545"/>
      <c r="I10" s="545"/>
      <c r="J10" s="545"/>
      <c r="K10" s="545"/>
      <c r="L10" s="543"/>
      <c r="M10" s="543"/>
      <c r="N10" s="543"/>
      <c r="O10" s="543"/>
      <c r="P10" s="543"/>
      <c r="Q10" s="543"/>
      <c r="R10" s="543"/>
      <c r="S10" s="543"/>
      <c r="T10" s="543"/>
      <c r="U10" s="543"/>
      <c r="V10" s="543"/>
      <c r="W10" s="543"/>
      <c r="X10" s="543"/>
      <c r="Y10" s="543"/>
      <c r="Z10" s="379" t="str">
        <f t="shared" si="2"/>
        <v>Đúng</v>
      </c>
      <c r="AA10" s="401" t="str">
        <f t="shared" si="3"/>
        <v>Đúng</v>
      </c>
      <c r="AB10" s="401" t="str">
        <f t="shared" si="4"/>
        <v>Đúng</v>
      </c>
      <c r="AC10" s="401" t="str">
        <f t="shared" si="5"/>
        <v>Đúng</v>
      </c>
    </row>
    <row r="11" spans="1:29" ht="24.95" customHeight="1">
      <c r="A11" s="380"/>
      <c r="B11" s="382" t="s">
        <v>543</v>
      </c>
      <c r="C11" s="567">
        <f t="shared" si="1"/>
        <v>0</v>
      </c>
      <c r="D11" s="543"/>
      <c r="E11" s="543"/>
      <c r="F11" s="543"/>
      <c r="G11" s="545"/>
      <c r="H11" s="545"/>
      <c r="I11" s="545"/>
      <c r="J11" s="545"/>
      <c r="K11" s="545"/>
      <c r="L11" s="543"/>
      <c r="M11" s="543"/>
      <c r="N11" s="543"/>
      <c r="O11" s="543"/>
      <c r="P11" s="543"/>
      <c r="Q11" s="543"/>
      <c r="R11" s="543"/>
      <c r="S11" s="543"/>
      <c r="T11" s="543"/>
      <c r="U11" s="543"/>
      <c r="V11" s="543"/>
      <c r="W11" s="543"/>
      <c r="X11" s="543"/>
      <c r="Y11" s="543"/>
      <c r="Z11" s="379" t="str">
        <f t="shared" si="2"/>
        <v>Đúng</v>
      </c>
      <c r="AA11" s="401" t="str">
        <f t="shared" si="3"/>
        <v>Đúng</v>
      </c>
      <c r="AB11" s="401" t="str">
        <f t="shared" si="4"/>
        <v>Đúng</v>
      </c>
      <c r="AC11" s="401" t="str">
        <f t="shared" si="5"/>
        <v>Đúng</v>
      </c>
    </row>
    <row r="12" spans="1:29" ht="19.5">
      <c r="A12" s="380"/>
      <c r="B12" s="382" t="s">
        <v>9</v>
      </c>
      <c r="C12" s="567">
        <f t="shared" si="1"/>
        <v>0</v>
      </c>
      <c r="D12" s="543"/>
      <c r="E12" s="543"/>
      <c r="F12" s="543"/>
      <c r="G12" s="545"/>
      <c r="H12" s="545"/>
      <c r="I12" s="545"/>
      <c r="J12" s="545"/>
      <c r="K12" s="545"/>
      <c r="L12" s="543"/>
      <c r="M12" s="543"/>
      <c r="N12" s="543"/>
      <c r="O12" s="543"/>
      <c r="P12" s="543"/>
      <c r="Q12" s="543"/>
      <c r="R12" s="543"/>
      <c r="S12" s="543"/>
      <c r="T12" s="543"/>
      <c r="U12" s="543"/>
      <c r="V12" s="543"/>
      <c r="W12" s="543"/>
      <c r="X12" s="543"/>
      <c r="Y12" s="543"/>
      <c r="Z12" s="379" t="str">
        <f t="shared" si="2"/>
        <v>Đúng</v>
      </c>
      <c r="AA12" s="401" t="str">
        <f t="shared" si="3"/>
        <v>Đúng</v>
      </c>
      <c r="AB12" s="401" t="str">
        <f t="shared" si="4"/>
        <v>Đúng</v>
      </c>
      <c r="AC12" s="401" t="str">
        <f t="shared" si="5"/>
        <v>Đúng</v>
      </c>
    </row>
    <row r="13" spans="1:29" ht="22.5" customHeight="1">
      <c r="A13" s="380"/>
      <c r="B13" s="382" t="s">
        <v>44</v>
      </c>
      <c r="C13" s="567">
        <f t="shared" si="1"/>
        <v>0</v>
      </c>
      <c r="D13" s="543"/>
      <c r="E13" s="543"/>
      <c r="F13" s="543"/>
      <c r="G13" s="543"/>
      <c r="H13" s="545"/>
      <c r="I13" s="545"/>
      <c r="J13" s="545"/>
      <c r="K13" s="545"/>
      <c r="L13" s="543"/>
      <c r="M13" s="543"/>
      <c r="N13" s="543"/>
      <c r="O13" s="543"/>
      <c r="P13" s="543"/>
      <c r="Q13" s="543"/>
      <c r="R13" s="543"/>
      <c r="S13" s="543"/>
      <c r="T13" s="543"/>
      <c r="U13" s="543"/>
      <c r="V13" s="543"/>
      <c r="W13" s="543"/>
      <c r="X13" s="543"/>
      <c r="Y13" s="543"/>
      <c r="Z13" s="379" t="str">
        <f t="shared" si="2"/>
        <v>Đúng</v>
      </c>
      <c r="AA13" s="401" t="str">
        <f t="shared" si="3"/>
        <v>Đúng</v>
      </c>
      <c r="AB13" s="401" t="str">
        <f t="shared" si="4"/>
        <v>Đúng</v>
      </c>
      <c r="AC13" s="401" t="str">
        <f t="shared" si="5"/>
        <v>Đúng</v>
      </c>
    </row>
    <row r="14" spans="1:29" ht="21.75" customHeight="1">
      <c r="A14" s="380"/>
      <c r="B14" s="382" t="s">
        <v>11</v>
      </c>
      <c r="C14" s="567">
        <f t="shared" si="1"/>
        <v>0</v>
      </c>
      <c r="D14" s="543"/>
      <c r="E14" s="543"/>
      <c r="F14" s="543"/>
      <c r="G14" s="543"/>
      <c r="H14" s="543"/>
      <c r="I14" s="545"/>
      <c r="J14" s="545"/>
      <c r="K14" s="545"/>
      <c r="L14" s="543"/>
      <c r="M14" s="543"/>
      <c r="N14" s="543"/>
      <c r="O14" s="543"/>
      <c r="P14" s="543"/>
      <c r="Q14" s="543"/>
      <c r="R14" s="543"/>
      <c r="S14" s="543"/>
      <c r="T14" s="543"/>
      <c r="U14" s="543"/>
      <c r="V14" s="543"/>
      <c r="W14" s="543"/>
      <c r="X14" s="543"/>
      <c r="Y14" s="543"/>
      <c r="Z14" s="379" t="str">
        <f t="shared" si="2"/>
        <v>Đúng</v>
      </c>
      <c r="AA14" s="401" t="str">
        <f t="shared" si="3"/>
        <v>Đúng</v>
      </c>
      <c r="AB14" s="401" t="str">
        <f t="shared" si="4"/>
        <v>Đúng</v>
      </c>
      <c r="AC14" s="401" t="str">
        <f t="shared" si="5"/>
        <v>Đúng</v>
      </c>
    </row>
    <row r="15" spans="1:29" ht="18.75" customHeight="1">
      <c r="A15" s="380"/>
      <c r="B15" s="382" t="s">
        <v>301</v>
      </c>
      <c r="C15" s="567">
        <f t="shared" si="1"/>
        <v>0</v>
      </c>
      <c r="D15" s="543"/>
      <c r="E15" s="543"/>
      <c r="F15" s="543"/>
      <c r="G15" s="543"/>
      <c r="H15" s="543"/>
      <c r="I15" s="543"/>
      <c r="J15" s="545"/>
      <c r="K15" s="545"/>
      <c r="L15" s="543"/>
      <c r="M15" s="543"/>
      <c r="N15" s="543"/>
      <c r="O15" s="543"/>
      <c r="P15" s="543"/>
      <c r="Q15" s="543"/>
      <c r="R15" s="543"/>
      <c r="S15" s="543"/>
      <c r="T15" s="543"/>
      <c r="U15" s="543"/>
      <c r="V15" s="543"/>
      <c r="W15" s="543"/>
      <c r="X15" s="543"/>
      <c r="Y15" s="543"/>
      <c r="Z15" s="379" t="str">
        <f t="shared" si="2"/>
        <v>Đúng</v>
      </c>
      <c r="AA15" s="401" t="str">
        <f t="shared" si="3"/>
        <v>Đúng</v>
      </c>
      <c r="AB15" s="401" t="str">
        <f t="shared" si="4"/>
        <v>Đúng</v>
      </c>
      <c r="AC15" s="401" t="str">
        <f t="shared" si="5"/>
        <v>Đúng</v>
      </c>
    </row>
    <row r="16" spans="1:29" ht="18.75" customHeight="1">
      <c r="A16" s="380"/>
      <c r="B16" s="383" t="s">
        <v>43</v>
      </c>
      <c r="C16" s="567">
        <f t="shared" si="1"/>
        <v>0</v>
      </c>
      <c r="D16" s="543"/>
      <c r="E16" s="543"/>
      <c r="F16" s="543"/>
      <c r="G16" s="543"/>
      <c r="H16" s="543"/>
      <c r="I16" s="543"/>
      <c r="J16" s="543"/>
      <c r="K16" s="544"/>
      <c r="L16" s="543"/>
      <c r="M16" s="543"/>
      <c r="N16" s="543"/>
      <c r="O16" s="543"/>
      <c r="P16" s="543"/>
      <c r="Q16" s="543"/>
      <c r="R16" s="543"/>
      <c r="S16" s="543"/>
      <c r="T16" s="543"/>
      <c r="U16" s="543"/>
      <c r="V16" s="543"/>
      <c r="W16" s="543"/>
      <c r="X16" s="543"/>
      <c r="Y16" s="543"/>
      <c r="Z16" s="379" t="str">
        <f t="shared" si="2"/>
        <v>Đúng</v>
      </c>
      <c r="AA16" s="401" t="str">
        <f t="shared" si="3"/>
        <v>Đúng</v>
      </c>
      <c r="AB16" s="401" t="str">
        <f t="shared" si="4"/>
        <v>Đúng</v>
      </c>
      <c r="AC16" s="401" t="str">
        <f t="shared" si="5"/>
        <v>Đúng</v>
      </c>
    </row>
    <row r="17" spans="1:29" ht="18.75" customHeight="1">
      <c r="A17" s="380"/>
      <c r="B17" s="383" t="s">
        <v>311</v>
      </c>
      <c r="C17" s="567">
        <f t="shared" si="1"/>
        <v>0</v>
      </c>
      <c r="D17" s="543"/>
      <c r="E17" s="543"/>
      <c r="F17" s="543"/>
      <c r="G17" s="543"/>
      <c r="H17" s="543"/>
      <c r="I17" s="543"/>
      <c r="J17" s="543"/>
      <c r="K17" s="548"/>
      <c r="L17" s="543"/>
      <c r="M17" s="543"/>
      <c r="N17" s="543"/>
      <c r="O17" s="543"/>
      <c r="P17" s="543"/>
      <c r="Q17" s="543"/>
      <c r="R17" s="543"/>
      <c r="S17" s="543"/>
      <c r="T17" s="543"/>
      <c r="U17" s="543"/>
      <c r="V17" s="543"/>
      <c r="W17" s="543"/>
      <c r="X17" s="543"/>
      <c r="Y17" s="543"/>
      <c r="Z17" s="379" t="str">
        <f t="shared" si="2"/>
        <v>Đúng</v>
      </c>
      <c r="AA17" s="401" t="str">
        <f t="shared" si="3"/>
        <v>Đúng</v>
      </c>
      <c r="AB17" s="401" t="str">
        <f t="shared" si="4"/>
        <v>Đúng</v>
      </c>
      <c r="AC17" s="401" t="str">
        <f t="shared" si="5"/>
        <v>Đúng</v>
      </c>
    </row>
    <row r="18" spans="1:29" ht="22.5" customHeight="1">
      <c r="A18" s="380"/>
      <c r="B18" s="383" t="s">
        <v>357</v>
      </c>
      <c r="C18" s="567">
        <f t="shared" si="1"/>
        <v>0</v>
      </c>
      <c r="D18" s="549"/>
      <c r="E18" s="549"/>
      <c r="F18" s="549"/>
      <c r="G18" s="549"/>
      <c r="H18" s="549"/>
      <c r="I18" s="549"/>
      <c r="J18" s="549"/>
      <c r="K18" s="549"/>
      <c r="L18" s="549"/>
      <c r="M18" s="549"/>
      <c r="N18" s="549"/>
      <c r="O18" s="549"/>
      <c r="P18" s="549"/>
      <c r="Q18" s="549"/>
      <c r="R18" s="549"/>
      <c r="S18" s="549"/>
      <c r="T18" s="549"/>
      <c r="U18" s="543"/>
      <c r="V18" s="549"/>
      <c r="W18" s="549"/>
      <c r="X18" s="549"/>
      <c r="Y18" s="549"/>
      <c r="Z18" s="379" t="str">
        <f t="shared" si="2"/>
        <v>Đúng</v>
      </c>
      <c r="AA18" s="401" t="str">
        <f t="shared" si="3"/>
        <v>Đúng</v>
      </c>
      <c r="AB18" s="401" t="str">
        <f t="shared" si="4"/>
        <v>Đúng</v>
      </c>
      <c r="AC18" s="401" t="str">
        <f t="shared" si="5"/>
        <v>Đúng</v>
      </c>
    </row>
    <row r="19" spans="1:29" ht="17.25" customHeight="1">
      <c r="A19" s="384" t="s">
        <v>27</v>
      </c>
      <c r="B19" s="378" t="s">
        <v>6</v>
      </c>
      <c r="C19" s="566">
        <f>C20+C21</f>
        <v>0</v>
      </c>
      <c r="D19" s="566">
        <f>D20+D21</f>
        <v>0</v>
      </c>
      <c r="E19" s="566">
        <f t="shared" ref="E19:T19" si="6">E20+E21</f>
        <v>0</v>
      </c>
      <c r="F19" s="566">
        <f t="shared" si="6"/>
        <v>0</v>
      </c>
      <c r="G19" s="566">
        <f t="shared" si="6"/>
        <v>0</v>
      </c>
      <c r="H19" s="566">
        <f t="shared" si="6"/>
        <v>0</v>
      </c>
      <c r="I19" s="566">
        <f t="shared" si="6"/>
        <v>0</v>
      </c>
      <c r="J19" s="566">
        <f t="shared" si="6"/>
        <v>0</v>
      </c>
      <c r="K19" s="566">
        <f t="shared" si="6"/>
        <v>0</v>
      </c>
      <c r="L19" s="566">
        <f t="shared" si="6"/>
        <v>0</v>
      </c>
      <c r="M19" s="566">
        <f t="shared" si="6"/>
        <v>0</v>
      </c>
      <c r="N19" s="566">
        <f t="shared" si="6"/>
        <v>0</v>
      </c>
      <c r="O19" s="566">
        <f t="shared" si="6"/>
        <v>0</v>
      </c>
      <c r="P19" s="566">
        <f t="shared" si="6"/>
        <v>0</v>
      </c>
      <c r="Q19" s="566">
        <f t="shared" si="6"/>
        <v>0</v>
      </c>
      <c r="R19" s="566">
        <f t="shared" si="6"/>
        <v>0</v>
      </c>
      <c r="S19" s="566">
        <f t="shared" si="6"/>
        <v>0</v>
      </c>
      <c r="T19" s="566">
        <f t="shared" si="6"/>
        <v>0</v>
      </c>
      <c r="U19" s="568"/>
      <c r="V19" s="568"/>
      <c r="W19" s="568"/>
      <c r="X19" s="568"/>
      <c r="Y19" s="568"/>
      <c r="Z19" s="438"/>
      <c r="AA19" s="438"/>
      <c r="AB19" s="438"/>
      <c r="AC19" s="438"/>
    </row>
    <row r="20" spans="1:29" ht="17.25" customHeight="1">
      <c r="A20" s="380"/>
      <c r="B20" s="381" t="s">
        <v>16</v>
      </c>
      <c r="C20" s="567">
        <f>SUM(D20:K20)</f>
        <v>0</v>
      </c>
      <c r="D20" s="543"/>
      <c r="E20" s="543"/>
      <c r="F20" s="543"/>
      <c r="G20" s="543"/>
      <c r="H20" s="543"/>
      <c r="I20" s="543"/>
      <c r="J20" s="543"/>
      <c r="K20" s="543"/>
      <c r="L20" s="543"/>
      <c r="M20" s="543"/>
      <c r="N20" s="543"/>
      <c r="O20" s="543"/>
      <c r="P20" s="543"/>
      <c r="Q20" s="543"/>
      <c r="R20" s="543"/>
      <c r="S20" s="543"/>
      <c r="T20" s="543"/>
      <c r="U20" s="544"/>
      <c r="V20" s="544"/>
      <c r="W20" s="544"/>
      <c r="X20" s="544"/>
      <c r="Y20" s="544"/>
    </row>
    <row r="21" spans="1:29" ht="18" customHeight="1">
      <c r="A21" s="380"/>
      <c r="B21" s="381" t="s">
        <v>17</v>
      </c>
      <c r="C21" s="567">
        <f>SUM(D21:K21)</f>
        <v>0</v>
      </c>
      <c r="D21" s="543"/>
      <c r="E21" s="543"/>
      <c r="F21" s="543"/>
      <c r="G21" s="543"/>
      <c r="H21" s="543"/>
      <c r="I21" s="543"/>
      <c r="J21" s="543"/>
      <c r="K21" s="543"/>
      <c r="L21" s="543"/>
      <c r="M21" s="543"/>
      <c r="N21" s="543"/>
      <c r="O21" s="543"/>
      <c r="P21" s="543"/>
      <c r="Q21" s="543"/>
      <c r="R21" s="543"/>
      <c r="S21" s="543"/>
      <c r="T21" s="543"/>
      <c r="U21" s="545"/>
      <c r="V21" s="545"/>
      <c r="W21" s="545"/>
      <c r="X21" s="545"/>
      <c r="Y21" s="545"/>
    </row>
    <row r="22" spans="1:29" ht="27.75" customHeight="1">
      <c r="A22" s="380"/>
      <c r="B22" s="382" t="s">
        <v>475</v>
      </c>
      <c r="C22" s="567">
        <f>SUM(D22:K22)</f>
        <v>0</v>
      </c>
      <c r="D22" s="543"/>
      <c r="E22" s="543"/>
      <c r="F22" s="543"/>
      <c r="G22" s="543"/>
      <c r="H22" s="543"/>
      <c r="I22" s="543"/>
      <c r="J22" s="543"/>
      <c r="K22" s="543"/>
      <c r="L22" s="543"/>
      <c r="M22" s="543"/>
      <c r="N22" s="543"/>
      <c r="O22" s="543"/>
      <c r="P22" s="543"/>
      <c r="Q22" s="543"/>
      <c r="R22" s="543"/>
      <c r="S22" s="543"/>
      <c r="T22" s="543"/>
      <c r="U22" s="545"/>
      <c r="V22" s="545"/>
      <c r="W22" s="545"/>
      <c r="X22" s="545"/>
      <c r="Y22" s="545"/>
    </row>
    <row r="23" spans="1:29" ht="16.5" customHeight="1">
      <c r="A23" s="380"/>
      <c r="B23" s="382" t="s">
        <v>20</v>
      </c>
      <c r="C23" s="567">
        <f>SUM(D23:K23)</f>
        <v>0</v>
      </c>
      <c r="D23" s="543"/>
      <c r="E23" s="543"/>
      <c r="F23" s="543"/>
      <c r="G23" s="543"/>
      <c r="H23" s="543"/>
      <c r="I23" s="543"/>
      <c r="J23" s="543"/>
      <c r="K23" s="543"/>
      <c r="L23" s="543"/>
      <c r="M23" s="543"/>
      <c r="N23" s="543"/>
      <c r="O23" s="543"/>
      <c r="P23" s="543"/>
      <c r="Q23" s="543"/>
      <c r="R23" s="543"/>
      <c r="S23" s="543"/>
      <c r="T23" s="543"/>
      <c r="U23" s="545"/>
      <c r="V23" s="545"/>
      <c r="W23" s="545"/>
      <c r="X23" s="545"/>
      <c r="Y23" s="545"/>
    </row>
    <row r="24" spans="1:29" ht="18" customHeight="1">
      <c r="A24" s="385"/>
      <c r="B24" s="386" t="s">
        <v>21</v>
      </c>
      <c r="C24" s="569">
        <f>SUM(D24:K24)</f>
        <v>0</v>
      </c>
      <c r="D24" s="546"/>
      <c r="E24" s="546"/>
      <c r="F24" s="546"/>
      <c r="G24" s="546"/>
      <c r="H24" s="546"/>
      <c r="I24" s="546"/>
      <c r="J24" s="546"/>
      <c r="K24" s="546"/>
      <c r="L24" s="546"/>
      <c r="M24" s="546"/>
      <c r="N24" s="546"/>
      <c r="O24" s="546"/>
      <c r="P24" s="546"/>
      <c r="Q24" s="546"/>
      <c r="R24" s="546"/>
      <c r="S24" s="546"/>
      <c r="T24" s="546"/>
      <c r="U24" s="547"/>
      <c r="V24" s="547"/>
      <c r="W24" s="547"/>
      <c r="X24" s="547"/>
      <c r="Y24" s="547"/>
    </row>
    <row r="25" spans="1:29">
      <c r="A25" s="102"/>
      <c r="B25" s="103"/>
      <c r="C25" s="387"/>
      <c r="D25" s="102"/>
      <c r="E25" s="102"/>
      <c r="F25" s="102"/>
      <c r="G25" s="102"/>
      <c r="H25" s="102"/>
      <c r="I25" s="102"/>
      <c r="J25" s="102"/>
      <c r="K25" s="102"/>
      <c r="L25" s="102"/>
      <c r="M25" s="102"/>
      <c r="N25" s="102"/>
      <c r="O25" s="102"/>
      <c r="P25" s="102"/>
      <c r="Q25" s="102"/>
      <c r="R25" s="102"/>
      <c r="S25" s="102"/>
      <c r="T25" s="102"/>
      <c r="U25" s="102"/>
      <c r="V25" s="102"/>
      <c r="W25" s="102"/>
      <c r="X25" s="102"/>
      <c r="Y25" s="102"/>
    </row>
    <row r="26" spans="1:29">
      <c r="A26" s="102"/>
      <c r="B26" s="103"/>
      <c r="C26" s="434" t="str">
        <f>IF(C19=C7, "Đúng", "Sai")</f>
        <v>Đúng</v>
      </c>
      <c r="D26" s="434" t="str">
        <f t="shared" ref="D26:T26" si="7">IF(D19=D7, "Đúng", "Sai")</f>
        <v>Đúng</v>
      </c>
      <c r="E26" s="434" t="str">
        <f t="shared" si="7"/>
        <v>Đúng</v>
      </c>
      <c r="F26" s="434" t="str">
        <f t="shared" si="7"/>
        <v>Đúng</v>
      </c>
      <c r="G26" s="434" t="str">
        <f t="shared" si="7"/>
        <v>Đúng</v>
      </c>
      <c r="H26" s="434" t="str">
        <f t="shared" si="7"/>
        <v>Đúng</v>
      </c>
      <c r="I26" s="434" t="str">
        <f t="shared" si="7"/>
        <v>Đúng</v>
      </c>
      <c r="J26" s="434" t="str">
        <f t="shared" si="7"/>
        <v>Đúng</v>
      </c>
      <c r="K26" s="434" t="str">
        <f t="shared" si="7"/>
        <v>Đúng</v>
      </c>
      <c r="L26" s="434" t="str">
        <f t="shared" si="7"/>
        <v>Đúng</v>
      </c>
      <c r="M26" s="434" t="str">
        <f t="shared" si="7"/>
        <v>Đúng</v>
      </c>
      <c r="N26" s="434" t="str">
        <f t="shared" si="7"/>
        <v>Đúng</v>
      </c>
      <c r="O26" s="434" t="str">
        <f t="shared" si="7"/>
        <v>Đúng</v>
      </c>
      <c r="P26" s="434" t="str">
        <f t="shared" si="7"/>
        <v>Đúng</v>
      </c>
      <c r="Q26" s="434" t="str">
        <f t="shared" si="7"/>
        <v>Đúng</v>
      </c>
      <c r="R26" s="434" t="str">
        <f t="shared" si="7"/>
        <v>Đúng</v>
      </c>
      <c r="S26" s="434" t="str">
        <f t="shared" si="7"/>
        <v>Đúng</v>
      </c>
      <c r="T26" s="434" t="str">
        <f t="shared" si="7"/>
        <v>Đúng</v>
      </c>
      <c r="U26" s="102"/>
      <c r="V26" s="102"/>
      <c r="W26" s="102"/>
      <c r="X26" s="102"/>
      <c r="Y26" s="102"/>
    </row>
    <row r="27" spans="1:29">
      <c r="A27" s="102"/>
      <c r="B27" s="103"/>
      <c r="C27" s="434" t="str">
        <f>IF(C21=C22+C23, "Đúng", "Sai")</f>
        <v>Đúng</v>
      </c>
      <c r="D27" s="434" t="str">
        <f t="shared" ref="D27:T27" si="8">IF(D21=D22+D23, "Đúng", "Sai")</f>
        <v>Đúng</v>
      </c>
      <c r="E27" s="434" t="str">
        <f t="shared" si="8"/>
        <v>Đúng</v>
      </c>
      <c r="F27" s="434" t="str">
        <f t="shared" si="8"/>
        <v>Đúng</v>
      </c>
      <c r="G27" s="434" t="str">
        <f t="shared" si="8"/>
        <v>Đúng</v>
      </c>
      <c r="H27" s="434" t="str">
        <f t="shared" si="8"/>
        <v>Đúng</v>
      </c>
      <c r="I27" s="434" t="str">
        <f t="shared" si="8"/>
        <v>Đúng</v>
      </c>
      <c r="J27" s="434" t="str">
        <f t="shared" si="8"/>
        <v>Đúng</v>
      </c>
      <c r="K27" s="434" t="str">
        <f t="shared" si="8"/>
        <v>Đúng</v>
      </c>
      <c r="L27" s="434" t="str">
        <f t="shared" si="8"/>
        <v>Đúng</v>
      </c>
      <c r="M27" s="434" t="str">
        <f t="shared" si="8"/>
        <v>Đúng</v>
      </c>
      <c r="N27" s="434" t="str">
        <f t="shared" si="8"/>
        <v>Đúng</v>
      </c>
      <c r="O27" s="434" t="str">
        <f t="shared" si="8"/>
        <v>Đúng</v>
      </c>
      <c r="P27" s="434" t="str">
        <f t="shared" si="8"/>
        <v>Đúng</v>
      </c>
      <c r="Q27" s="434" t="str">
        <f t="shared" si="8"/>
        <v>Đúng</v>
      </c>
      <c r="R27" s="434" t="str">
        <f t="shared" si="8"/>
        <v>Đúng</v>
      </c>
      <c r="S27" s="434" t="str">
        <f t="shared" si="8"/>
        <v>Đúng</v>
      </c>
      <c r="T27" s="434" t="str">
        <f t="shared" si="8"/>
        <v>Đúng</v>
      </c>
      <c r="U27" s="102"/>
      <c r="V27" s="102"/>
      <c r="W27" s="102"/>
      <c r="X27" s="102"/>
      <c r="Y27" s="102"/>
    </row>
    <row r="28" spans="1:29">
      <c r="A28" s="102"/>
      <c r="B28" s="103"/>
      <c r="C28" s="434" t="str">
        <f>IF(C24&lt;=C23,"Đúng","Sai")</f>
        <v>Đúng</v>
      </c>
      <c r="D28" s="434" t="str">
        <f t="shared" ref="D28:T28" si="9">IF(D24&lt;=D23,"Đúng","Sai")</f>
        <v>Đúng</v>
      </c>
      <c r="E28" s="434" t="str">
        <f t="shared" si="9"/>
        <v>Đúng</v>
      </c>
      <c r="F28" s="434" t="str">
        <f t="shared" si="9"/>
        <v>Đúng</v>
      </c>
      <c r="G28" s="434" t="str">
        <f t="shared" si="9"/>
        <v>Đúng</v>
      </c>
      <c r="H28" s="434" t="str">
        <f t="shared" si="9"/>
        <v>Đúng</v>
      </c>
      <c r="I28" s="434" t="str">
        <f t="shared" si="9"/>
        <v>Đúng</v>
      </c>
      <c r="J28" s="434" t="str">
        <f t="shared" si="9"/>
        <v>Đúng</v>
      </c>
      <c r="K28" s="434" t="str">
        <f t="shared" si="9"/>
        <v>Đúng</v>
      </c>
      <c r="L28" s="434" t="str">
        <f t="shared" si="9"/>
        <v>Đúng</v>
      </c>
      <c r="M28" s="434" t="str">
        <f t="shared" si="9"/>
        <v>Đúng</v>
      </c>
      <c r="N28" s="434" t="str">
        <f t="shared" si="9"/>
        <v>Đúng</v>
      </c>
      <c r="O28" s="434" t="str">
        <f t="shared" si="9"/>
        <v>Đúng</v>
      </c>
      <c r="P28" s="434" t="str">
        <f t="shared" si="9"/>
        <v>Đúng</v>
      </c>
      <c r="Q28" s="434" t="str">
        <f t="shared" si="9"/>
        <v>Đúng</v>
      </c>
      <c r="R28" s="434" t="str">
        <f t="shared" si="9"/>
        <v>Đúng</v>
      </c>
      <c r="S28" s="434" t="str">
        <f t="shared" si="9"/>
        <v>Đúng</v>
      </c>
      <c r="T28" s="434" t="str">
        <f t="shared" si="9"/>
        <v>Đúng</v>
      </c>
      <c r="U28" s="102"/>
      <c r="V28" s="102"/>
      <c r="W28" s="102"/>
      <c r="X28" s="102"/>
      <c r="Y28" s="102"/>
    </row>
    <row r="29" spans="1:29" ht="14.25" customHeight="1">
      <c r="A29" s="102"/>
      <c r="B29" s="103"/>
      <c r="C29" s="437" t="str">
        <f>IF(C20=U7, "Đúng", "Sai")</f>
        <v>Đúng</v>
      </c>
      <c r="E29" s="437"/>
      <c r="F29" s="437"/>
      <c r="G29" s="437"/>
      <c r="H29" s="437"/>
      <c r="I29" s="437"/>
      <c r="J29" s="437"/>
      <c r="K29" s="437"/>
      <c r="L29" s="437"/>
      <c r="M29" s="437"/>
      <c r="N29" s="437"/>
      <c r="O29" s="437"/>
      <c r="P29" s="437"/>
      <c r="Q29" s="437"/>
      <c r="R29" s="437"/>
      <c r="S29" s="437"/>
      <c r="T29" s="437"/>
      <c r="U29" s="122"/>
      <c r="V29" s="122"/>
      <c r="W29" s="123"/>
      <c r="X29" s="123"/>
      <c r="Y29" s="102"/>
    </row>
    <row r="30" spans="1:29">
      <c r="A30" s="102"/>
      <c r="B30" s="103"/>
      <c r="C30" s="437" t="str">
        <f>IF(C21=V7,  "Đúng", "Sai")</f>
        <v>Đúng</v>
      </c>
      <c r="E30" s="437"/>
      <c r="F30" s="437"/>
      <c r="G30" s="437"/>
      <c r="H30" s="437"/>
      <c r="I30" s="437"/>
      <c r="J30" s="437"/>
      <c r="K30" s="437"/>
      <c r="L30" s="437"/>
      <c r="M30" s="437"/>
      <c r="N30" s="437"/>
      <c r="O30" s="437"/>
      <c r="P30" s="437"/>
      <c r="Q30" s="437"/>
      <c r="R30" s="437"/>
      <c r="S30" s="437"/>
      <c r="T30" s="437"/>
      <c r="U30" s="122"/>
      <c r="V30" s="122"/>
      <c r="W30" s="123"/>
      <c r="X30" s="123"/>
      <c r="Y30" s="102"/>
    </row>
    <row r="31" spans="1:29">
      <c r="A31" s="102"/>
      <c r="B31" s="103"/>
      <c r="C31" s="437" t="str">
        <f>IF(C22=W7,  "Đúng", "Sai")</f>
        <v>Đúng</v>
      </c>
      <c r="E31" s="437"/>
      <c r="F31" s="437"/>
      <c r="G31" s="437"/>
      <c r="H31" s="437"/>
      <c r="I31" s="437"/>
      <c r="J31" s="437"/>
      <c r="K31" s="437"/>
      <c r="L31" s="437"/>
      <c r="M31" s="437"/>
      <c r="N31" s="437"/>
      <c r="O31" s="437"/>
      <c r="P31" s="437"/>
      <c r="Q31" s="437"/>
      <c r="R31" s="437"/>
      <c r="S31" s="437"/>
      <c r="T31" s="437"/>
      <c r="U31" s="122"/>
      <c r="V31" s="122"/>
      <c r="W31" s="123"/>
      <c r="X31" s="123"/>
      <c r="Y31" s="102"/>
    </row>
    <row r="32" spans="1:29">
      <c r="A32" s="102"/>
      <c r="B32" s="103"/>
      <c r="C32" s="437" t="str">
        <f>IF(C23=X7,  "Đúng", "Sai")</f>
        <v>Đúng</v>
      </c>
      <c r="E32" s="437"/>
      <c r="F32" s="437"/>
      <c r="G32" s="437"/>
      <c r="H32" s="437"/>
      <c r="I32" s="437"/>
      <c r="J32" s="437"/>
      <c r="K32" s="437"/>
      <c r="L32" s="437"/>
      <c r="M32" s="437"/>
      <c r="N32" s="437"/>
      <c r="O32" s="437"/>
      <c r="P32" s="437"/>
      <c r="Q32" s="437"/>
      <c r="R32" s="437"/>
      <c r="S32" s="437"/>
      <c r="T32" s="437"/>
      <c r="U32" s="122"/>
      <c r="V32" s="122"/>
      <c r="W32" s="123"/>
      <c r="X32" s="123"/>
      <c r="Y32" s="102"/>
    </row>
    <row r="33" spans="1:25">
      <c r="A33" s="102"/>
      <c r="B33" s="103"/>
      <c r="C33" s="437" t="str">
        <f>IF(C24=Y7,  "Đúng", "Sai")</f>
        <v>Đúng</v>
      </c>
      <c r="E33" s="437"/>
      <c r="F33" s="437"/>
      <c r="G33" s="437"/>
      <c r="H33" s="437"/>
      <c r="I33" s="437"/>
      <c r="J33" s="437"/>
      <c r="K33" s="437"/>
      <c r="L33" s="437"/>
      <c r="M33" s="437"/>
      <c r="N33" s="437"/>
      <c r="O33" s="437"/>
      <c r="P33" s="437"/>
      <c r="Q33" s="437"/>
      <c r="R33" s="437"/>
      <c r="S33" s="437"/>
      <c r="T33" s="437"/>
      <c r="U33" s="122"/>
      <c r="V33" s="122"/>
      <c r="W33" s="123"/>
      <c r="X33" s="123"/>
      <c r="Y33" s="102"/>
    </row>
    <row r="34" spans="1:25">
      <c r="A34" s="102"/>
      <c r="B34" s="103"/>
      <c r="C34" s="436"/>
      <c r="D34" s="435"/>
      <c r="E34" s="435"/>
      <c r="F34" s="435"/>
      <c r="G34" s="435"/>
      <c r="H34" s="435"/>
      <c r="I34" s="435"/>
      <c r="J34" s="435"/>
      <c r="K34" s="435"/>
      <c r="L34" s="435"/>
      <c r="M34" s="435"/>
      <c r="N34" s="435"/>
      <c r="O34" s="435"/>
      <c r="P34" s="435"/>
      <c r="Q34" s="435"/>
      <c r="R34" s="435"/>
      <c r="S34" s="435"/>
      <c r="T34" s="435"/>
      <c r="U34" s="122"/>
      <c r="V34" s="122"/>
      <c r="W34" s="123"/>
      <c r="X34" s="123"/>
      <c r="Y34" s="102"/>
    </row>
    <row r="35" spans="1:25">
      <c r="C35" s="74"/>
      <c r="D35" s="124"/>
      <c r="E35" s="124"/>
      <c r="F35" s="124"/>
      <c r="G35" s="124"/>
      <c r="H35" s="124"/>
      <c r="I35" s="124"/>
      <c r="J35" s="124"/>
      <c r="K35" s="124"/>
      <c r="L35" s="124"/>
      <c r="M35" s="124"/>
      <c r="N35" s="124"/>
      <c r="O35" s="124"/>
      <c r="P35" s="124"/>
      <c r="Q35" s="124"/>
      <c r="R35" s="124"/>
      <c r="S35" s="124"/>
      <c r="T35" s="124"/>
      <c r="U35" s="124"/>
      <c r="V35" s="124"/>
      <c r="W35" s="125"/>
      <c r="X35" s="125"/>
    </row>
    <row r="36" spans="1:25">
      <c r="C36" s="74"/>
      <c r="D36" s="125"/>
      <c r="E36" s="125"/>
      <c r="F36" s="125"/>
      <c r="G36" s="125"/>
      <c r="H36" s="125"/>
      <c r="I36" s="125"/>
      <c r="J36" s="125"/>
      <c r="K36" s="125"/>
      <c r="L36" s="125"/>
      <c r="M36" s="125"/>
      <c r="N36" s="125"/>
      <c r="O36" s="125"/>
      <c r="P36" s="125"/>
      <c r="Q36" s="125"/>
      <c r="R36" s="125"/>
      <c r="S36" s="125"/>
      <c r="T36" s="125"/>
      <c r="U36" s="125"/>
      <c r="V36" s="125"/>
      <c r="W36" s="125"/>
      <c r="X36" s="125"/>
    </row>
  </sheetData>
  <sheetProtection sheet="1" formatCells="0" formatColumns="0" formatRows="0"/>
  <mergeCells count="29">
    <mergeCell ref="W1:Y1"/>
    <mergeCell ref="A1:V1"/>
    <mergeCell ref="U2:Y2"/>
    <mergeCell ref="A3:A5"/>
    <mergeCell ref="B3:B5"/>
    <mergeCell ref="P4:P5"/>
    <mergeCell ref="K4:K5"/>
    <mergeCell ref="U3:Y3"/>
    <mergeCell ref="J4:J5"/>
    <mergeCell ref="V4:V5"/>
    <mergeCell ref="H4:H5"/>
    <mergeCell ref="U4:U5"/>
    <mergeCell ref="N4:N5"/>
    <mergeCell ref="Q4:Q5"/>
    <mergeCell ref="T4:T5"/>
    <mergeCell ref="O4:O5"/>
    <mergeCell ref="W4:Y4"/>
    <mergeCell ref="L3:T3"/>
    <mergeCell ref="C3:C5"/>
    <mergeCell ref="E4:E5"/>
    <mergeCell ref="D4:D5"/>
    <mergeCell ref="L4:L5"/>
    <mergeCell ref="D3:K3"/>
    <mergeCell ref="I4:I5"/>
    <mergeCell ref="F4:F5"/>
    <mergeCell ref="G4:G5"/>
    <mergeCell ref="S4:S5"/>
    <mergeCell ref="R4:R5"/>
    <mergeCell ref="M4:M5"/>
  </mergeCells>
  <conditionalFormatting sqref="E29:XFD33 A29:C33 A26:XFD28 Z1:AC1048576">
    <cfRule type="cellIs" dxfId="60" priority="2" operator="equal">
      <formula>"Đúng"</formula>
    </cfRule>
  </conditionalFormatting>
  <pageMargins left="0.51181102362204722" right="0" top="0.23622047244094491" bottom="0.23622047244094491" header="0" footer="0"/>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7">
    <tabColor rgb="FFFFFF00"/>
    <pageSetUpPr fitToPage="1"/>
  </sheetPr>
  <dimension ref="A1:W37"/>
  <sheetViews>
    <sheetView zoomScale="115" zoomScaleNormal="115" workbookViewId="0">
      <selection activeCell="S1" sqref="S1:T1"/>
    </sheetView>
  </sheetViews>
  <sheetFormatPr defaultColWidth="5.5703125" defaultRowHeight="15.75"/>
  <cols>
    <col min="1" max="1" width="4.5703125" style="24" customWidth="1"/>
    <col min="2" max="2" width="26.42578125" style="8" customWidth="1"/>
    <col min="3" max="3" width="7.42578125" style="21" customWidth="1"/>
    <col min="4" max="12" width="5.5703125" style="2" customWidth="1"/>
    <col min="13" max="13" width="6.85546875" style="2" customWidth="1"/>
    <col min="14" max="17" width="5.5703125" style="2" customWidth="1"/>
    <col min="18" max="18" width="5.140625" style="2" customWidth="1"/>
    <col min="19" max="19" width="4.5703125" style="2" customWidth="1"/>
    <col min="20" max="20" width="5.5703125" style="2" customWidth="1"/>
    <col min="21" max="21" width="5.85546875" style="2" customWidth="1"/>
    <col min="22" max="22" width="8.140625" style="403" customWidth="1"/>
    <col min="23" max="253" width="5.5703125" style="2"/>
    <col min="254" max="254" width="4.5703125" style="2" customWidth="1"/>
    <col min="255" max="255" width="26.42578125" style="2" customWidth="1"/>
    <col min="256" max="256" width="7.42578125" style="2" customWidth="1"/>
    <col min="257" max="275" width="5.5703125" style="2" customWidth="1"/>
    <col min="276" max="509" width="5.5703125" style="2"/>
    <col min="510" max="510" width="4.5703125" style="2" customWidth="1"/>
    <col min="511" max="511" width="26.42578125" style="2" customWidth="1"/>
    <col min="512" max="512" width="7.42578125" style="2" customWidth="1"/>
    <col min="513" max="531" width="5.5703125" style="2" customWidth="1"/>
    <col min="532" max="765" width="5.5703125" style="2"/>
    <col min="766" max="766" width="4.5703125" style="2" customWidth="1"/>
    <col min="767" max="767" width="26.42578125" style="2" customWidth="1"/>
    <col min="768" max="768" width="7.42578125" style="2" customWidth="1"/>
    <col min="769" max="787" width="5.5703125" style="2" customWidth="1"/>
    <col min="788" max="1021" width="5.5703125" style="2"/>
    <col min="1022" max="1022" width="4.5703125" style="2" customWidth="1"/>
    <col min="1023" max="1023" width="26.42578125" style="2" customWidth="1"/>
    <col min="1024" max="1024" width="7.42578125" style="2" customWidth="1"/>
    <col min="1025" max="1043" width="5.5703125" style="2" customWidth="1"/>
    <col min="1044" max="1277" width="5.5703125" style="2"/>
    <col min="1278" max="1278" width="4.5703125" style="2" customWidth="1"/>
    <col min="1279" max="1279" width="26.42578125" style="2" customWidth="1"/>
    <col min="1280" max="1280" width="7.42578125" style="2" customWidth="1"/>
    <col min="1281" max="1299" width="5.5703125" style="2" customWidth="1"/>
    <col min="1300" max="1533" width="5.5703125" style="2"/>
    <col min="1534" max="1534" width="4.5703125" style="2" customWidth="1"/>
    <col min="1535" max="1535" width="26.42578125" style="2" customWidth="1"/>
    <col min="1536" max="1536" width="7.42578125" style="2" customWidth="1"/>
    <col min="1537" max="1555" width="5.5703125" style="2" customWidth="1"/>
    <col min="1556" max="1789" width="5.5703125" style="2"/>
    <col min="1790" max="1790" width="4.5703125" style="2" customWidth="1"/>
    <col min="1791" max="1791" width="26.42578125" style="2" customWidth="1"/>
    <col min="1792" max="1792" width="7.42578125" style="2" customWidth="1"/>
    <col min="1793" max="1811" width="5.5703125" style="2" customWidth="1"/>
    <col min="1812" max="2045" width="5.5703125" style="2"/>
    <col min="2046" max="2046" width="4.5703125" style="2" customWidth="1"/>
    <col min="2047" max="2047" width="26.42578125" style="2" customWidth="1"/>
    <col min="2048" max="2048" width="7.42578125" style="2" customWidth="1"/>
    <col min="2049" max="2067" width="5.5703125" style="2" customWidth="1"/>
    <col min="2068" max="2301" width="5.5703125" style="2"/>
    <col min="2302" max="2302" width="4.5703125" style="2" customWidth="1"/>
    <col min="2303" max="2303" width="26.42578125" style="2" customWidth="1"/>
    <col min="2304" max="2304" width="7.42578125" style="2" customWidth="1"/>
    <col min="2305" max="2323" width="5.5703125" style="2" customWidth="1"/>
    <col min="2324" max="2557" width="5.5703125" style="2"/>
    <col min="2558" max="2558" width="4.5703125" style="2" customWidth="1"/>
    <col min="2559" max="2559" width="26.42578125" style="2" customWidth="1"/>
    <col min="2560" max="2560" width="7.42578125" style="2" customWidth="1"/>
    <col min="2561" max="2579" width="5.5703125" style="2" customWidth="1"/>
    <col min="2580" max="2813" width="5.5703125" style="2"/>
    <col min="2814" max="2814" width="4.5703125" style="2" customWidth="1"/>
    <col min="2815" max="2815" width="26.42578125" style="2" customWidth="1"/>
    <col min="2816" max="2816" width="7.42578125" style="2" customWidth="1"/>
    <col min="2817" max="2835" width="5.5703125" style="2" customWidth="1"/>
    <col min="2836" max="3069" width="5.5703125" style="2"/>
    <col min="3070" max="3070" width="4.5703125" style="2" customWidth="1"/>
    <col min="3071" max="3071" width="26.42578125" style="2" customWidth="1"/>
    <col min="3072" max="3072" width="7.42578125" style="2" customWidth="1"/>
    <col min="3073" max="3091" width="5.5703125" style="2" customWidth="1"/>
    <col min="3092" max="3325" width="5.5703125" style="2"/>
    <col min="3326" max="3326" width="4.5703125" style="2" customWidth="1"/>
    <col min="3327" max="3327" width="26.42578125" style="2" customWidth="1"/>
    <col min="3328" max="3328" width="7.42578125" style="2" customWidth="1"/>
    <col min="3329" max="3347" width="5.5703125" style="2" customWidth="1"/>
    <col min="3348" max="3581" width="5.5703125" style="2"/>
    <col min="3582" max="3582" width="4.5703125" style="2" customWidth="1"/>
    <col min="3583" max="3583" width="26.42578125" style="2" customWidth="1"/>
    <col min="3584" max="3584" width="7.42578125" style="2" customWidth="1"/>
    <col min="3585" max="3603" width="5.5703125" style="2" customWidth="1"/>
    <col min="3604" max="3837" width="5.5703125" style="2"/>
    <col min="3838" max="3838" width="4.5703125" style="2" customWidth="1"/>
    <col min="3839" max="3839" width="26.42578125" style="2" customWidth="1"/>
    <col min="3840" max="3840" width="7.42578125" style="2" customWidth="1"/>
    <col min="3841" max="3859" width="5.5703125" style="2" customWidth="1"/>
    <col min="3860" max="4093" width="5.5703125" style="2"/>
    <col min="4094" max="4094" width="4.5703125" style="2" customWidth="1"/>
    <col min="4095" max="4095" width="26.42578125" style="2" customWidth="1"/>
    <col min="4096" max="4096" width="7.42578125" style="2" customWidth="1"/>
    <col min="4097" max="4115" width="5.5703125" style="2" customWidth="1"/>
    <col min="4116" max="4349" width="5.5703125" style="2"/>
    <col min="4350" max="4350" width="4.5703125" style="2" customWidth="1"/>
    <col min="4351" max="4351" width="26.42578125" style="2" customWidth="1"/>
    <col min="4352" max="4352" width="7.42578125" style="2" customWidth="1"/>
    <col min="4353" max="4371" width="5.5703125" style="2" customWidth="1"/>
    <col min="4372" max="4605" width="5.5703125" style="2"/>
    <col min="4606" max="4606" width="4.5703125" style="2" customWidth="1"/>
    <col min="4607" max="4607" width="26.42578125" style="2" customWidth="1"/>
    <col min="4608" max="4608" width="7.42578125" style="2" customWidth="1"/>
    <col min="4609" max="4627" width="5.5703125" style="2" customWidth="1"/>
    <col min="4628" max="4861" width="5.5703125" style="2"/>
    <col min="4862" max="4862" width="4.5703125" style="2" customWidth="1"/>
    <col min="4863" max="4863" width="26.42578125" style="2" customWidth="1"/>
    <col min="4864" max="4864" width="7.42578125" style="2" customWidth="1"/>
    <col min="4865" max="4883" width="5.5703125" style="2" customWidth="1"/>
    <col min="4884" max="5117" width="5.5703125" style="2"/>
    <col min="5118" max="5118" width="4.5703125" style="2" customWidth="1"/>
    <col min="5119" max="5119" width="26.42578125" style="2" customWidth="1"/>
    <col min="5120" max="5120" width="7.42578125" style="2" customWidth="1"/>
    <col min="5121" max="5139" width="5.5703125" style="2" customWidth="1"/>
    <col min="5140" max="5373" width="5.5703125" style="2"/>
    <col min="5374" max="5374" width="4.5703125" style="2" customWidth="1"/>
    <col min="5375" max="5375" width="26.42578125" style="2" customWidth="1"/>
    <col min="5376" max="5376" width="7.42578125" style="2" customWidth="1"/>
    <col min="5377" max="5395" width="5.5703125" style="2" customWidth="1"/>
    <col min="5396" max="5629" width="5.5703125" style="2"/>
    <col min="5630" max="5630" width="4.5703125" style="2" customWidth="1"/>
    <col min="5631" max="5631" width="26.42578125" style="2" customWidth="1"/>
    <col min="5632" max="5632" width="7.42578125" style="2" customWidth="1"/>
    <col min="5633" max="5651" width="5.5703125" style="2" customWidth="1"/>
    <col min="5652" max="5885" width="5.5703125" style="2"/>
    <col min="5886" max="5886" width="4.5703125" style="2" customWidth="1"/>
    <col min="5887" max="5887" width="26.42578125" style="2" customWidth="1"/>
    <col min="5888" max="5888" width="7.42578125" style="2" customWidth="1"/>
    <col min="5889" max="5907" width="5.5703125" style="2" customWidth="1"/>
    <col min="5908" max="6141" width="5.5703125" style="2"/>
    <col min="6142" max="6142" width="4.5703125" style="2" customWidth="1"/>
    <col min="6143" max="6143" width="26.42578125" style="2" customWidth="1"/>
    <col min="6144" max="6144" width="7.42578125" style="2" customWidth="1"/>
    <col min="6145" max="6163" width="5.5703125" style="2" customWidth="1"/>
    <col min="6164" max="6397" width="5.5703125" style="2"/>
    <col min="6398" max="6398" width="4.5703125" style="2" customWidth="1"/>
    <col min="6399" max="6399" width="26.42578125" style="2" customWidth="1"/>
    <col min="6400" max="6400" width="7.42578125" style="2" customWidth="1"/>
    <col min="6401" max="6419" width="5.5703125" style="2" customWidth="1"/>
    <col min="6420" max="6653" width="5.5703125" style="2"/>
    <col min="6654" max="6654" width="4.5703125" style="2" customWidth="1"/>
    <col min="6655" max="6655" width="26.42578125" style="2" customWidth="1"/>
    <col min="6656" max="6656" width="7.42578125" style="2" customWidth="1"/>
    <col min="6657" max="6675" width="5.5703125" style="2" customWidth="1"/>
    <col min="6676" max="6909" width="5.5703125" style="2"/>
    <col min="6910" max="6910" width="4.5703125" style="2" customWidth="1"/>
    <col min="6911" max="6911" width="26.42578125" style="2" customWidth="1"/>
    <col min="6912" max="6912" width="7.42578125" style="2" customWidth="1"/>
    <col min="6913" max="6931" width="5.5703125" style="2" customWidth="1"/>
    <col min="6932" max="7165" width="5.5703125" style="2"/>
    <col min="7166" max="7166" width="4.5703125" style="2" customWidth="1"/>
    <col min="7167" max="7167" width="26.42578125" style="2" customWidth="1"/>
    <col min="7168" max="7168" width="7.42578125" style="2" customWidth="1"/>
    <col min="7169" max="7187" width="5.5703125" style="2" customWidth="1"/>
    <col min="7188" max="7421" width="5.5703125" style="2"/>
    <col min="7422" max="7422" width="4.5703125" style="2" customWidth="1"/>
    <col min="7423" max="7423" width="26.42578125" style="2" customWidth="1"/>
    <col min="7424" max="7424" width="7.42578125" style="2" customWidth="1"/>
    <col min="7425" max="7443" width="5.5703125" style="2" customWidth="1"/>
    <col min="7444" max="7677" width="5.5703125" style="2"/>
    <col min="7678" max="7678" width="4.5703125" style="2" customWidth="1"/>
    <col min="7679" max="7679" width="26.42578125" style="2" customWidth="1"/>
    <col min="7680" max="7680" width="7.42578125" style="2" customWidth="1"/>
    <col min="7681" max="7699" width="5.5703125" style="2" customWidth="1"/>
    <col min="7700" max="7933" width="5.5703125" style="2"/>
    <col min="7934" max="7934" width="4.5703125" style="2" customWidth="1"/>
    <col min="7935" max="7935" width="26.42578125" style="2" customWidth="1"/>
    <col min="7936" max="7936" width="7.42578125" style="2" customWidth="1"/>
    <col min="7937" max="7955" width="5.5703125" style="2" customWidth="1"/>
    <col min="7956" max="8189" width="5.5703125" style="2"/>
    <col min="8190" max="8190" width="4.5703125" style="2" customWidth="1"/>
    <col min="8191" max="8191" width="26.42578125" style="2" customWidth="1"/>
    <col min="8192" max="8192" width="7.42578125" style="2" customWidth="1"/>
    <col min="8193" max="8211" width="5.5703125" style="2" customWidth="1"/>
    <col min="8212" max="8445" width="5.5703125" style="2"/>
    <col min="8446" max="8446" width="4.5703125" style="2" customWidth="1"/>
    <col min="8447" max="8447" width="26.42578125" style="2" customWidth="1"/>
    <col min="8448" max="8448" width="7.42578125" style="2" customWidth="1"/>
    <col min="8449" max="8467" width="5.5703125" style="2" customWidth="1"/>
    <col min="8468" max="8701" width="5.5703125" style="2"/>
    <col min="8702" max="8702" width="4.5703125" style="2" customWidth="1"/>
    <col min="8703" max="8703" width="26.42578125" style="2" customWidth="1"/>
    <col min="8704" max="8704" width="7.42578125" style="2" customWidth="1"/>
    <col min="8705" max="8723" width="5.5703125" style="2" customWidth="1"/>
    <col min="8724" max="8957" width="5.5703125" style="2"/>
    <col min="8958" max="8958" width="4.5703125" style="2" customWidth="1"/>
    <col min="8959" max="8959" width="26.42578125" style="2" customWidth="1"/>
    <col min="8960" max="8960" width="7.42578125" style="2" customWidth="1"/>
    <col min="8961" max="8979" width="5.5703125" style="2" customWidth="1"/>
    <col min="8980" max="9213" width="5.5703125" style="2"/>
    <col min="9214" max="9214" width="4.5703125" style="2" customWidth="1"/>
    <col min="9215" max="9215" width="26.42578125" style="2" customWidth="1"/>
    <col min="9216" max="9216" width="7.42578125" style="2" customWidth="1"/>
    <col min="9217" max="9235" width="5.5703125" style="2" customWidth="1"/>
    <col min="9236" max="9469" width="5.5703125" style="2"/>
    <col min="9470" max="9470" width="4.5703125" style="2" customWidth="1"/>
    <col min="9471" max="9471" width="26.42578125" style="2" customWidth="1"/>
    <col min="9472" max="9472" width="7.42578125" style="2" customWidth="1"/>
    <col min="9473" max="9491" width="5.5703125" style="2" customWidth="1"/>
    <col min="9492" max="9725" width="5.5703125" style="2"/>
    <col min="9726" max="9726" width="4.5703125" style="2" customWidth="1"/>
    <col min="9727" max="9727" width="26.42578125" style="2" customWidth="1"/>
    <col min="9728" max="9728" width="7.42578125" style="2" customWidth="1"/>
    <col min="9729" max="9747" width="5.5703125" style="2" customWidth="1"/>
    <col min="9748" max="9981" width="5.5703125" style="2"/>
    <col min="9982" max="9982" width="4.5703125" style="2" customWidth="1"/>
    <col min="9983" max="9983" width="26.42578125" style="2" customWidth="1"/>
    <col min="9984" max="9984" width="7.42578125" style="2" customWidth="1"/>
    <col min="9985" max="10003" width="5.5703125" style="2" customWidth="1"/>
    <col min="10004" max="10237" width="5.5703125" style="2"/>
    <col min="10238" max="10238" width="4.5703125" style="2" customWidth="1"/>
    <col min="10239" max="10239" width="26.42578125" style="2" customWidth="1"/>
    <col min="10240" max="10240" width="7.42578125" style="2" customWidth="1"/>
    <col min="10241" max="10259" width="5.5703125" style="2" customWidth="1"/>
    <col min="10260" max="10493" width="5.5703125" style="2"/>
    <col min="10494" max="10494" width="4.5703125" style="2" customWidth="1"/>
    <col min="10495" max="10495" width="26.42578125" style="2" customWidth="1"/>
    <col min="10496" max="10496" width="7.42578125" style="2" customWidth="1"/>
    <col min="10497" max="10515" width="5.5703125" style="2" customWidth="1"/>
    <col min="10516" max="10749" width="5.5703125" style="2"/>
    <col min="10750" max="10750" width="4.5703125" style="2" customWidth="1"/>
    <col min="10751" max="10751" width="26.42578125" style="2" customWidth="1"/>
    <col min="10752" max="10752" width="7.42578125" style="2" customWidth="1"/>
    <col min="10753" max="10771" width="5.5703125" style="2" customWidth="1"/>
    <col min="10772" max="11005" width="5.5703125" style="2"/>
    <col min="11006" max="11006" width="4.5703125" style="2" customWidth="1"/>
    <col min="11007" max="11007" width="26.42578125" style="2" customWidth="1"/>
    <col min="11008" max="11008" width="7.42578125" style="2" customWidth="1"/>
    <col min="11009" max="11027" width="5.5703125" style="2" customWidth="1"/>
    <col min="11028" max="11261" width="5.5703125" style="2"/>
    <col min="11262" max="11262" width="4.5703125" style="2" customWidth="1"/>
    <col min="11263" max="11263" width="26.42578125" style="2" customWidth="1"/>
    <col min="11264" max="11264" width="7.42578125" style="2" customWidth="1"/>
    <col min="11265" max="11283" width="5.5703125" style="2" customWidth="1"/>
    <col min="11284" max="11517" width="5.5703125" style="2"/>
    <col min="11518" max="11518" width="4.5703125" style="2" customWidth="1"/>
    <col min="11519" max="11519" width="26.42578125" style="2" customWidth="1"/>
    <col min="11520" max="11520" width="7.42578125" style="2" customWidth="1"/>
    <col min="11521" max="11539" width="5.5703125" style="2" customWidth="1"/>
    <col min="11540" max="11773" width="5.5703125" style="2"/>
    <col min="11774" max="11774" width="4.5703125" style="2" customWidth="1"/>
    <col min="11775" max="11775" width="26.42578125" style="2" customWidth="1"/>
    <col min="11776" max="11776" width="7.42578125" style="2" customWidth="1"/>
    <col min="11777" max="11795" width="5.5703125" style="2" customWidth="1"/>
    <col min="11796" max="12029" width="5.5703125" style="2"/>
    <col min="12030" max="12030" width="4.5703125" style="2" customWidth="1"/>
    <col min="12031" max="12031" width="26.42578125" style="2" customWidth="1"/>
    <col min="12032" max="12032" width="7.42578125" style="2" customWidth="1"/>
    <col min="12033" max="12051" width="5.5703125" style="2" customWidth="1"/>
    <col min="12052" max="12285" width="5.5703125" style="2"/>
    <col min="12286" max="12286" width="4.5703125" style="2" customWidth="1"/>
    <col min="12287" max="12287" width="26.42578125" style="2" customWidth="1"/>
    <col min="12288" max="12288" width="7.42578125" style="2" customWidth="1"/>
    <col min="12289" max="12307" width="5.5703125" style="2" customWidth="1"/>
    <col min="12308" max="12541" width="5.5703125" style="2"/>
    <col min="12542" max="12542" width="4.5703125" style="2" customWidth="1"/>
    <col min="12543" max="12543" width="26.42578125" style="2" customWidth="1"/>
    <col min="12544" max="12544" width="7.42578125" style="2" customWidth="1"/>
    <col min="12545" max="12563" width="5.5703125" style="2" customWidth="1"/>
    <col min="12564" max="12797" width="5.5703125" style="2"/>
    <col min="12798" max="12798" width="4.5703125" style="2" customWidth="1"/>
    <col min="12799" max="12799" width="26.42578125" style="2" customWidth="1"/>
    <col min="12800" max="12800" width="7.42578125" style="2" customWidth="1"/>
    <col min="12801" max="12819" width="5.5703125" style="2" customWidth="1"/>
    <col min="12820" max="13053" width="5.5703125" style="2"/>
    <col min="13054" max="13054" width="4.5703125" style="2" customWidth="1"/>
    <col min="13055" max="13055" width="26.42578125" style="2" customWidth="1"/>
    <col min="13056" max="13056" width="7.42578125" style="2" customWidth="1"/>
    <col min="13057" max="13075" width="5.5703125" style="2" customWidth="1"/>
    <col min="13076" max="13309" width="5.5703125" style="2"/>
    <col min="13310" max="13310" width="4.5703125" style="2" customWidth="1"/>
    <col min="13311" max="13311" width="26.42578125" style="2" customWidth="1"/>
    <col min="13312" max="13312" width="7.42578125" style="2" customWidth="1"/>
    <col min="13313" max="13331" width="5.5703125" style="2" customWidth="1"/>
    <col min="13332" max="13565" width="5.5703125" style="2"/>
    <col min="13566" max="13566" width="4.5703125" style="2" customWidth="1"/>
    <col min="13567" max="13567" width="26.42578125" style="2" customWidth="1"/>
    <col min="13568" max="13568" width="7.42578125" style="2" customWidth="1"/>
    <col min="13569" max="13587" width="5.5703125" style="2" customWidth="1"/>
    <col min="13588" max="13821" width="5.5703125" style="2"/>
    <col min="13822" max="13822" width="4.5703125" style="2" customWidth="1"/>
    <col min="13823" max="13823" width="26.42578125" style="2" customWidth="1"/>
    <col min="13824" max="13824" width="7.42578125" style="2" customWidth="1"/>
    <col min="13825" max="13843" width="5.5703125" style="2" customWidth="1"/>
    <col min="13844" max="14077" width="5.5703125" style="2"/>
    <col min="14078" max="14078" width="4.5703125" style="2" customWidth="1"/>
    <col min="14079" max="14079" width="26.42578125" style="2" customWidth="1"/>
    <col min="14080" max="14080" width="7.42578125" style="2" customWidth="1"/>
    <col min="14081" max="14099" width="5.5703125" style="2" customWidth="1"/>
    <col min="14100" max="14333" width="5.5703125" style="2"/>
    <col min="14334" max="14334" width="4.5703125" style="2" customWidth="1"/>
    <col min="14335" max="14335" width="26.42578125" style="2" customWidth="1"/>
    <col min="14336" max="14336" width="7.42578125" style="2" customWidth="1"/>
    <col min="14337" max="14355" width="5.5703125" style="2" customWidth="1"/>
    <col min="14356" max="14589" width="5.5703125" style="2"/>
    <col min="14590" max="14590" width="4.5703125" style="2" customWidth="1"/>
    <col min="14591" max="14591" width="26.42578125" style="2" customWidth="1"/>
    <col min="14592" max="14592" width="7.42578125" style="2" customWidth="1"/>
    <col min="14593" max="14611" width="5.5703125" style="2" customWidth="1"/>
    <col min="14612" max="14845" width="5.5703125" style="2"/>
    <col min="14846" max="14846" width="4.5703125" style="2" customWidth="1"/>
    <col min="14847" max="14847" width="26.42578125" style="2" customWidth="1"/>
    <col min="14848" max="14848" width="7.42578125" style="2" customWidth="1"/>
    <col min="14849" max="14867" width="5.5703125" style="2" customWidth="1"/>
    <col min="14868" max="15101" width="5.5703125" style="2"/>
    <col min="15102" max="15102" width="4.5703125" style="2" customWidth="1"/>
    <col min="15103" max="15103" width="26.42578125" style="2" customWidth="1"/>
    <col min="15104" max="15104" width="7.42578125" style="2" customWidth="1"/>
    <col min="15105" max="15123" width="5.5703125" style="2" customWidth="1"/>
    <col min="15124" max="15357" width="5.5703125" style="2"/>
    <col min="15358" max="15358" width="4.5703125" style="2" customWidth="1"/>
    <col min="15359" max="15359" width="26.42578125" style="2" customWidth="1"/>
    <col min="15360" max="15360" width="7.42578125" style="2" customWidth="1"/>
    <col min="15361" max="15379" width="5.5703125" style="2" customWidth="1"/>
    <col min="15380" max="15613" width="5.5703125" style="2"/>
    <col min="15614" max="15614" width="4.5703125" style="2" customWidth="1"/>
    <col min="15615" max="15615" width="26.42578125" style="2" customWidth="1"/>
    <col min="15616" max="15616" width="7.42578125" style="2" customWidth="1"/>
    <col min="15617" max="15635" width="5.5703125" style="2" customWidth="1"/>
    <col min="15636" max="15869" width="5.5703125" style="2"/>
    <col min="15870" max="15870" width="4.5703125" style="2" customWidth="1"/>
    <col min="15871" max="15871" width="26.42578125" style="2" customWidth="1"/>
    <col min="15872" max="15872" width="7.42578125" style="2" customWidth="1"/>
    <col min="15873" max="15891" width="5.5703125" style="2" customWidth="1"/>
    <col min="15892" max="16125" width="5.5703125" style="2"/>
    <col min="16126" max="16126" width="4.5703125" style="2" customWidth="1"/>
    <col min="16127" max="16127" width="26.42578125" style="2" customWidth="1"/>
    <col min="16128" max="16128" width="7.42578125" style="2" customWidth="1"/>
    <col min="16129" max="16147" width="5.5703125" style="2" customWidth="1"/>
    <col min="16148" max="16384" width="5.5703125" style="2"/>
  </cols>
  <sheetData>
    <row r="1" spans="1:23" s="75" customFormat="1" ht="21.75" customHeight="1">
      <c r="A1" s="1045" t="s">
        <v>358</v>
      </c>
      <c r="B1" s="1045"/>
      <c r="C1" s="1045"/>
      <c r="D1" s="1045"/>
      <c r="E1" s="1045"/>
      <c r="F1" s="1045"/>
      <c r="G1" s="1045"/>
      <c r="H1" s="1045"/>
      <c r="I1" s="1045"/>
      <c r="J1" s="1045"/>
      <c r="K1" s="1045"/>
      <c r="L1" s="1045"/>
      <c r="M1" s="1045"/>
      <c r="N1" s="1045"/>
      <c r="O1" s="1045"/>
      <c r="P1" s="1045"/>
      <c r="Q1" s="1045"/>
      <c r="R1" s="1046"/>
      <c r="S1" s="1054" t="s">
        <v>318</v>
      </c>
      <c r="T1" s="1055"/>
      <c r="V1" s="402"/>
    </row>
    <row r="2" spans="1:23" s="76" customFormat="1" ht="13.5" customHeight="1">
      <c r="A2" s="210"/>
      <c r="B2" s="305"/>
      <c r="C2" s="306"/>
      <c r="D2" s="306"/>
      <c r="E2" s="306"/>
      <c r="F2" s="306"/>
      <c r="G2" s="306"/>
      <c r="H2" s="306"/>
      <c r="I2" s="306"/>
      <c r="J2" s="306"/>
      <c r="K2" s="306"/>
      <c r="L2" s="306"/>
      <c r="M2" s="306"/>
      <c r="N2" s="306"/>
      <c r="O2" s="306"/>
      <c r="P2" s="306"/>
      <c r="Q2" s="306"/>
      <c r="R2" s="1056"/>
      <c r="S2" s="1056"/>
      <c r="T2" s="1056"/>
      <c r="V2" s="403"/>
    </row>
    <row r="3" spans="1:23" ht="20.100000000000001" customHeight="1">
      <c r="A3" s="1008" t="s">
        <v>295</v>
      </c>
      <c r="B3" s="1008" t="s">
        <v>2</v>
      </c>
      <c r="C3" s="1047" t="s">
        <v>166</v>
      </c>
      <c r="D3" s="1050" t="s">
        <v>4</v>
      </c>
      <c r="E3" s="1051"/>
      <c r="F3" s="1051"/>
      <c r="G3" s="1051"/>
      <c r="H3" s="1051"/>
      <c r="I3" s="1051"/>
      <c r="J3" s="1052" t="s">
        <v>167</v>
      </c>
      <c r="K3" s="1052"/>
      <c r="L3" s="1052"/>
      <c r="M3" s="1052"/>
      <c r="N3" s="1052"/>
      <c r="O3" s="1052"/>
      <c r="P3" s="1052"/>
      <c r="Q3" s="1052"/>
      <c r="R3" s="1052" t="s">
        <v>6</v>
      </c>
      <c r="S3" s="1052"/>
      <c r="T3" s="1052"/>
    </row>
    <row r="4" spans="1:23" ht="20.100000000000001" customHeight="1">
      <c r="A4" s="1009"/>
      <c r="B4" s="1009"/>
      <c r="C4" s="1048"/>
      <c r="D4" s="1053" t="s">
        <v>86</v>
      </c>
      <c r="E4" s="1053" t="s">
        <v>544</v>
      </c>
      <c r="F4" s="1053" t="s">
        <v>52</v>
      </c>
      <c r="G4" s="1053" t="s">
        <v>297</v>
      </c>
      <c r="H4" s="1053" t="s">
        <v>415</v>
      </c>
      <c r="I4" s="1053" t="s">
        <v>13</v>
      </c>
      <c r="J4" s="1034" t="s">
        <v>14</v>
      </c>
      <c r="K4" s="1034" t="s">
        <v>19</v>
      </c>
      <c r="L4" s="1034" t="s">
        <v>448</v>
      </c>
      <c r="M4" s="1034" t="s">
        <v>67</v>
      </c>
      <c r="N4" s="1034" t="s">
        <v>360</v>
      </c>
      <c r="O4" s="1034" t="s">
        <v>432</v>
      </c>
      <c r="P4" s="1034" t="s">
        <v>498</v>
      </c>
      <c r="Q4" s="1034" t="s">
        <v>15</v>
      </c>
      <c r="R4" s="1034" t="s">
        <v>173</v>
      </c>
      <c r="S4" s="1057" t="s">
        <v>18</v>
      </c>
      <c r="T4" s="1058"/>
    </row>
    <row r="5" spans="1:23" s="26" customFormat="1" ht="98.25" customHeight="1">
      <c r="A5" s="1010"/>
      <c r="B5" s="1010"/>
      <c r="C5" s="1049"/>
      <c r="D5" s="1053"/>
      <c r="E5" s="1053"/>
      <c r="F5" s="1053"/>
      <c r="G5" s="1053"/>
      <c r="H5" s="1053"/>
      <c r="I5" s="1053"/>
      <c r="J5" s="1035"/>
      <c r="K5" s="1035"/>
      <c r="L5" s="1035"/>
      <c r="M5" s="1035"/>
      <c r="N5" s="1035" t="s">
        <v>427</v>
      </c>
      <c r="O5" s="1035"/>
      <c r="P5" s="1035"/>
      <c r="Q5" s="1035"/>
      <c r="R5" s="1035"/>
      <c r="S5" s="257" t="s">
        <v>20</v>
      </c>
      <c r="T5" s="257" t="s">
        <v>21</v>
      </c>
      <c r="V5" s="404"/>
    </row>
    <row r="6" spans="1:23" s="36" customFormat="1" ht="15" customHeight="1">
      <c r="A6" s="260">
        <v>1</v>
      </c>
      <c r="B6" s="260">
        <v>2</v>
      </c>
      <c r="C6" s="260">
        <v>3</v>
      </c>
      <c r="D6" s="260">
        <v>4</v>
      </c>
      <c r="E6" s="260">
        <v>5</v>
      </c>
      <c r="F6" s="260">
        <v>6</v>
      </c>
      <c r="G6" s="260">
        <v>7</v>
      </c>
      <c r="H6" s="260">
        <v>8</v>
      </c>
      <c r="I6" s="260">
        <v>9</v>
      </c>
      <c r="J6" s="260">
        <v>10</v>
      </c>
      <c r="K6" s="260">
        <v>11</v>
      </c>
      <c r="L6" s="260">
        <v>12</v>
      </c>
      <c r="M6" s="260">
        <v>13</v>
      </c>
      <c r="N6" s="260">
        <v>14</v>
      </c>
      <c r="O6" s="260">
        <v>15</v>
      </c>
      <c r="P6" s="260">
        <v>16</v>
      </c>
      <c r="Q6" s="260">
        <v>17</v>
      </c>
      <c r="R6" s="260">
        <v>18</v>
      </c>
      <c r="S6" s="260">
        <v>19</v>
      </c>
      <c r="T6" s="260">
        <v>20</v>
      </c>
      <c r="V6" s="405"/>
    </row>
    <row r="7" spans="1:23" s="5" customFormat="1" ht="15" customHeight="1">
      <c r="A7" s="355" t="s">
        <v>22</v>
      </c>
      <c r="B7" s="307" t="s">
        <v>412</v>
      </c>
      <c r="C7" s="559">
        <f>SUM(C8:C11)</f>
        <v>0</v>
      </c>
      <c r="D7" s="559">
        <f t="shared" ref="D7:T7" si="0">SUM(D8:D11)</f>
        <v>0</v>
      </c>
      <c r="E7" s="559">
        <f t="shared" si="0"/>
        <v>0</v>
      </c>
      <c r="F7" s="559">
        <f t="shared" si="0"/>
        <v>0</v>
      </c>
      <c r="G7" s="559">
        <f t="shared" si="0"/>
        <v>0</v>
      </c>
      <c r="H7" s="559">
        <f t="shared" si="0"/>
        <v>0</v>
      </c>
      <c r="I7" s="559">
        <f t="shared" si="0"/>
        <v>0</v>
      </c>
      <c r="J7" s="559">
        <f t="shared" si="0"/>
        <v>0</v>
      </c>
      <c r="K7" s="559">
        <f t="shared" si="0"/>
        <v>0</v>
      </c>
      <c r="L7" s="559">
        <f t="shared" si="0"/>
        <v>0</v>
      </c>
      <c r="M7" s="559">
        <f t="shared" si="0"/>
        <v>0</v>
      </c>
      <c r="N7" s="559">
        <f t="shared" si="0"/>
        <v>0</v>
      </c>
      <c r="O7" s="559">
        <f t="shared" si="0"/>
        <v>0</v>
      </c>
      <c r="P7" s="559">
        <f t="shared" si="0"/>
        <v>0</v>
      </c>
      <c r="Q7" s="559">
        <f t="shared" si="0"/>
        <v>0</v>
      </c>
      <c r="R7" s="559">
        <f t="shared" si="0"/>
        <v>0</v>
      </c>
      <c r="S7" s="559">
        <f t="shared" si="0"/>
        <v>0</v>
      </c>
      <c r="T7" s="559">
        <f t="shared" si="0"/>
        <v>0</v>
      </c>
      <c r="U7" s="409" t="str">
        <f>IF(AND(J7&lt;=C7,K7&lt;=C7,L7&lt;=C7,M7&lt;=C7,N7&lt;=C7,O7&lt;=C7,P7&lt;=C7,Q7&lt;=C7,R7&lt;=C7),"Đúng","Sai")</f>
        <v>Đúng</v>
      </c>
      <c r="V7" s="409" t="str">
        <f>IF(AND(T7&lt;=S7,S7&lt;=R7),"Đúng","Sai")</f>
        <v>Đúng</v>
      </c>
    </row>
    <row r="8" spans="1:23" s="5" customFormat="1" ht="15" customHeight="1">
      <c r="A8" s="356"/>
      <c r="B8" s="357" t="s">
        <v>144</v>
      </c>
      <c r="C8" s="560">
        <f>SUM(D8:I8)</f>
        <v>0</v>
      </c>
      <c r="D8" s="550"/>
      <c r="E8" s="552"/>
      <c r="F8" s="552"/>
      <c r="G8" s="552"/>
      <c r="H8" s="552"/>
      <c r="I8" s="570"/>
      <c r="J8" s="550"/>
      <c r="K8" s="550"/>
      <c r="L8" s="550"/>
      <c r="M8" s="550"/>
      <c r="N8" s="550"/>
      <c r="O8" s="550"/>
      <c r="P8" s="550"/>
      <c r="Q8" s="550"/>
      <c r="R8" s="550"/>
      <c r="S8" s="550"/>
      <c r="T8" s="550"/>
      <c r="U8" s="409" t="str">
        <f t="shared" ref="U8:U26" si="1">IF(AND(J8&lt;=C8,K8&lt;=C8,L8&lt;=C8,M8&lt;=C8,N8&lt;=C8,O8&lt;=C8,P8&lt;=C8,Q8&lt;=C8,R8&lt;=C8),"Đúng","Sai")</f>
        <v>Đúng</v>
      </c>
      <c r="V8" s="409" t="str">
        <f t="shared" ref="V8:V26" si="2">IF(AND(T8&lt;=S8,S8&lt;=R8),"Đúng","Sai")</f>
        <v>Đúng</v>
      </c>
    </row>
    <row r="9" spans="1:23" s="5" customFormat="1" ht="15" customHeight="1">
      <c r="A9" s="359"/>
      <c r="B9" s="327" t="s">
        <v>24</v>
      </c>
      <c r="C9" s="560">
        <f>SUM(D9:I9)</f>
        <v>0</v>
      </c>
      <c r="D9" s="540"/>
      <c r="E9" s="540"/>
      <c r="F9" s="552"/>
      <c r="G9" s="552"/>
      <c r="H9" s="552"/>
      <c r="I9" s="570"/>
      <c r="J9" s="540"/>
      <c r="K9" s="540"/>
      <c r="L9" s="540"/>
      <c r="M9" s="540"/>
      <c r="N9" s="540"/>
      <c r="O9" s="540"/>
      <c r="P9" s="540"/>
      <c r="Q9" s="540"/>
      <c r="R9" s="540"/>
      <c r="S9" s="540"/>
      <c r="T9" s="540"/>
      <c r="U9" s="409" t="str">
        <f t="shared" si="1"/>
        <v>Đúng</v>
      </c>
      <c r="V9" s="409" t="str">
        <f t="shared" si="2"/>
        <v>Đúng</v>
      </c>
    </row>
    <row r="10" spans="1:23" s="5" customFormat="1" ht="15" customHeight="1">
      <c r="A10" s="360"/>
      <c r="B10" s="361" t="s">
        <v>25</v>
      </c>
      <c r="C10" s="560">
        <f>SUM(D10:I10)</f>
        <v>0</v>
      </c>
      <c r="D10" s="556"/>
      <c r="E10" s="556"/>
      <c r="F10" s="556"/>
      <c r="G10" s="556"/>
      <c r="H10" s="552"/>
      <c r="I10" s="570"/>
      <c r="J10" s="540"/>
      <c r="K10" s="540"/>
      <c r="L10" s="540"/>
      <c r="M10" s="540"/>
      <c r="N10" s="540"/>
      <c r="O10" s="540"/>
      <c r="P10" s="540"/>
      <c r="Q10" s="540"/>
      <c r="R10" s="540"/>
      <c r="S10" s="540"/>
      <c r="T10" s="540"/>
      <c r="U10" s="409" t="str">
        <f t="shared" si="1"/>
        <v>Đúng</v>
      </c>
      <c r="V10" s="409" t="str">
        <f t="shared" si="2"/>
        <v>Đúng</v>
      </c>
      <c r="W10" s="26"/>
    </row>
    <row r="11" spans="1:23" s="5" customFormat="1" ht="15" customHeight="1">
      <c r="A11" s="362"/>
      <c r="B11" s="328" t="s">
        <v>26</v>
      </c>
      <c r="C11" s="560">
        <f>SUM(D11:I11)</f>
        <v>0</v>
      </c>
      <c r="D11" s="555"/>
      <c r="E11" s="555"/>
      <c r="F11" s="555"/>
      <c r="G11" s="555"/>
      <c r="H11" s="555"/>
      <c r="I11" s="571"/>
      <c r="J11" s="572"/>
      <c r="K11" s="572"/>
      <c r="L11" s="572"/>
      <c r="M11" s="553"/>
      <c r="N11" s="553"/>
      <c r="O11" s="572"/>
      <c r="P11" s="572"/>
      <c r="Q11" s="572"/>
      <c r="R11" s="540"/>
      <c r="S11" s="553"/>
      <c r="T11" s="553"/>
      <c r="U11" s="409" t="str">
        <f t="shared" si="1"/>
        <v>Đúng</v>
      </c>
      <c r="V11" s="409" t="str">
        <f t="shared" si="2"/>
        <v>Đúng</v>
      </c>
    </row>
    <row r="12" spans="1:23" s="5" customFormat="1" ht="15" customHeight="1">
      <c r="A12" s="363" t="s">
        <v>27</v>
      </c>
      <c r="B12" s="364" t="s">
        <v>28</v>
      </c>
      <c r="C12" s="559">
        <f>SUM(C13:C18)</f>
        <v>0</v>
      </c>
      <c r="D12" s="559">
        <f t="shared" ref="D12:T12" si="3">SUM(D13:D18)</f>
        <v>0</v>
      </c>
      <c r="E12" s="559">
        <f t="shared" si="3"/>
        <v>0</v>
      </c>
      <c r="F12" s="559">
        <f t="shared" si="3"/>
        <v>0</v>
      </c>
      <c r="G12" s="559">
        <f t="shared" si="3"/>
        <v>0</v>
      </c>
      <c r="H12" s="559">
        <f t="shared" si="3"/>
        <v>0</v>
      </c>
      <c r="I12" s="559">
        <f t="shared" si="3"/>
        <v>0</v>
      </c>
      <c r="J12" s="559">
        <f t="shared" si="3"/>
        <v>0</v>
      </c>
      <c r="K12" s="559">
        <f t="shared" si="3"/>
        <v>0</v>
      </c>
      <c r="L12" s="559">
        <f t="shared" si="3"/>
        <v>0</v>
      </c>
      <c r="M12" s="559">
        <f t="shared" si="3"/>
        <v>0</v>
      </c>
      <c r="N12" s="559">
        <f t="shared" si="3"/>
        <v>0</v>
      </c>
      <c r="O12" s="559">
        <f t="shared" si="3"/>
        <v>0</v>
      </c>
      <c r="P12" s="559">
        <f t="shared" si="3"/>
        <v>0</v>
      </c>
      <c r="Q12" s="559">
        <f t="shared" si="3"/>
        <v>0</v>
      </c>
      <c r="R12" s="559">
        <f t="shared" si="3"/>
        <v>0</v>
      </c>
      <c r="S12" s="559">
        <f t="shared" si="3"/>
        <v>0</v>
      </c>
      <c r="T12" s="559">
        <f t="shared" si="3"/>
        <v>0</v>
      </c>
      <c r="U12" s="409" t="str">
        <f t="shared" si="1"/>
        <v>Đúng</v>
      </c>
      <c r="V12" s="409" t="str">
        <f t="shared" si="2"/>
        <v>Đúng</v>
      </c>
    </row>
    <row r="13" spans="1:23" s="5" customFormat="1" ht="15" customHeight="1">
      <c r="A13" s="356"/>
      <c r="B13" s="357" t="s">
        <v>93</v>
      </c>
      <c r="C13" s="560">
        <f t="shared" ref="C13:C18" si="4">SUM(D13:I13)</f>
        <v>0</v>
      </c>
      <c r="D13" s="541"/>
      <c r="E13" s="552"/>
      <c r="F13" s="552"/>
      <c r="G13" s="552"/>
      <c r="H13" s="552"/>
      <c r="I13" s="570"/>
      <c r="J13" s="550"/>
      <c r="K13" s="541"/>
      <c r="L13" s="541"/>
      <c r="M13" s="541"/>
      <c r="N13" s="541"/>
      <c r="O13" s="541"/>
      <c r="P13" s="541"/>
      <c r="Q13" s="541"/>
      <c r="R13" s="550"/>
      <c r="S13" s="541"/>
      <c r="T13" s="541"/>
      <c r="U13" s="409" t="str">
        <f t="shared" si="1"/>
        <v>Đúng</v>
      </c>
      <c r="V13" s="409" t="str">
        <f t="shared" si="2"/>
        <v>Đúng</v>
      </c>
    </row>
    <row r="14" spans="1:23" s="5" customFormat="1" ht="15" customHeight="1">
      <c r="A14" s="359"/>
      <c r="B14" s="327" t="s">
        <v>171</v>
      </c>
      <c r="C14" s="560">
        <f t="shared" si="4"/>
        <v>0</v>
      </c>
      <c r="D14" s="540"/>
      <c r="E14" s="540"/>
      <c r="F14" s="552"/>
      <c r="G14" s="552"/>
      <c r="H14" s="552"/>
      <c r="I14" s="570"/>
      <c r="J14" s="540"/>
      <c r="K14" s="540"/>
      <c r="L14" s="540"/>
      <c r="M14" s="540"/>
      <c r="N14" s="540"/>
      <c r="O14" s="540"/>
      <c r="P14" s="540"/>
      <c r="Q14" s="540"/>
      <c r="R14" s="540"/>
      <c r="S14" s="540"/>
      <c r="T14" s="540"/>
      <c r="U14" s="409" t="str">
        <f t="shared" si="1"/>
        <v>Đúng</v>
      </c>
      <c r="V14" s="409" t="str">
        <f t="shared" si="2"/>
        <v>Đúng</v>
      </c>
    </row>
    <row r="15" spans="1:23" s="5" customFormat="1" ht="15" customHeight="1">
      <c r="A15" s="360"/>
      <c r="B15" s="361" t="s">
        <v>172</v>
      </c>
      <c r="C15" s="560">
        <f t="shared" si="4"/>
        <v>0</v>
      </c>
      <c r="D15" s="541"/>
      <c r="E15" s="540"/>
      <c r="F15" s="540"/>
      <c r="G15" s="540"/>
      <c r="H15" s="554"/>
      <c r="I15" s="570"/>
      <c r="J15" s="540"/>
      <c r="K15" s="540"/>
      <c r="L15" s="540"/>
      <c r="M15" s="540"/>
      <c r="N15" s="540"/>
      <c r="O15" s="540"/>
      <c r="P15" s="540"/>
      <c r="Q15" s="540"/>
      <c r="R15" s="540"/>
      <c r="S15" s="540"/>
      <c r="T15" s="540"/>
      <c r="U15" s="409" t="str">
        <f t="shared" si="1"/>
        <v>Đúng</v>
      </c>
      <c r="V15" s="409" t="str">
        <f t="shared" si="2"/>
        <v>Đúng</v>
      </c>
    </row>
    <row r="16" spans="1:23" s="5" customFormat="1" ht="15" customHeight="1">
      <c r="A16" s="359"/>
      <c r="B16" s="327" t="s">
        <v>113</v>
      </c>
      <c r="C16" s="560">
        <f t="shared" si="4"/>
        <v>0</v>
      </c>
      <c r="D16" s="540"/>
      <c r="E16" s="540"/>
      <c r="F16" s="540"/>
      <c r="G16" s="540"/>
      <c r="H16" s="554"/>
      <c r="I16" s="570"/>
      <c r="J16" s="540"/>
      <c r="K16" s="540"/>
      <c r="L16" s="540"/>
      <c r="M16" s="540"/>
      <c r="N16" s="540"/>
      <c r="O16" s="540"/>
      <c r="P16" s="540"/>
      <c r="Q16" s="540"/>
      <c r="R16" s="540"/>
      <c r="S16" s="540"/>
      <c r="T16" s="540"/>
      <c r="U16" s="409" t="str">
        <f t="shared" si="1"/>
        <v>Đúng</v>
      </c>
      <c r="V16" s="409" t="str">
        <f t="shared" si="2"/>
        <v>Đúng</v>
      </c>
    </row>
    <row r="17" spans="1:22" s="5" customFormat="1" ht="15" customHeight="1">
      <c r="A17" s="365"/>
      <c r="B17" s="366" t="s">
        <v>426</v>
      </c>
      <c r="C17" s="560">
        <f t="shared" si="4"/>
        <v>0</v>
      </c>
      <c r="D17" s="556"/>
      <c r="E17" s="556"/>
      <c r="F17" s="540"/>
      <c r="G17" s="540"/>
      <c r="H17" s="554"/>
      <c r="I17" s="570"/>
      <c r="J17" s="540"/>
      <c r="K17" s="540"/>
      <c r="L17" s="540"/>
      <c r="M17" s="540"/>
      <c r="N17" s="540"/>
      <c r="O17" s="540"/>
      <c r="P17" s="540"/>
      <c r="Q17" s="540"/>
      <c r="R17" s="540"/>
      <c r="S17" s="540"/>
      <c r="T17" s="540"/>
      <c r="U17" s="409" t="str">
        <f t="shared" si="1"/>
        <v>Đúng</v>
      </c>
      <c r="V17" s="409" t="str">
        <f t="shared" si="2"/>
        <v>Đúng</v>
      </c>
    </row>
    <row r="18" spans="1:22" s="5" customFormat="1" ht="15" customHeight="1">
      <c r="A18" s="362"/>
      <c r="B18" s="328" t="s">
        <v>112</v>
      </c>
      <c r="C18" s="560">
        <f t="shared" si="4"/>
        <v>0</v>
      </c>
      <c r="D18" s="555"/>
      <c r="E18" s="555"/>
      <c r="F18" s="555"/>
      <c r="G18" s="555"/>
      <c r="H18" s="555"/>
      <c r="I18" s="571"/>
      <c r="J18" s="555"/>
      <c r="K18" s="555"/>
      <c r="L18" s="555"/>
      <c r="M18" s="555"/>
      <c r="N18" s="555"/>
      <c r="O18" s="555"/>
      <c r="P18" s="555"/>
      <c r="Q18" s="555"/>
      <c r="R18" s="540"/>
      <c r="S18" s="555"/>
      <c r="T18" s="555"/>
      <c r="U18" s="409" t="str">
        <f t="shared" si="1"/>
        <v>Đúng</v>
      </c>
      <c r="V18" s="409" t="str">
        <f t="shared" si="2"/>
        <v>Đúng</v>
      </c>
    </row>
    <row r="19" spans="1:22" s="5" customFormat="1" ht="15" customHeight="1">
      <c r="A19" s="363" t="s">
        <v>34</v>
      </c>
      <c r="B19" s="364" t="s">
        <v>35</v>
      </c>
      <c r="C19" s="559">
        <f>SUM(C20:C26)</f>
        <v>0</v>
      </c>
      <c r="D19" s="559">
        <f t="shared" ref="D19:T19" si="5">SUM(D20:D26)</f>
        <v>0</v>
      </c>
      <c r="E19" s="559">
        <f t="shared" si="5"/>
        <v>0</v>
      </c>
      <c r="F19" s="559">
        <f t="shared" si="5"/>
        <v>0</v>
      </c>
      <c r="G19" s="559">
        <f t="shared" si="5"/>
        <v>0</v>
      </c>
      <c r="H19" s="559">
        <f t="shared" si="5"/>
        <v>0</v>
      </c>
      <c r="I19" s="559">
        <f t="shared" si="5"/>
        <v>0</v>
      </c>
      <c r="J19" s="559">
        <f t="shared" si="5"/>
        <v>0</v>
      </c>
      <c r="K19" s="559">
        <f t="shared" si="5"/>
        <v>0</v>
      </c>
      <c r="L19" s="559">
        <f t="shared" si="5"/>
        <v>0</v>
      </c>
      <c r="M19" s="559">
        <f t="shared" si="5"/>
        <v>0</v>
      </c>
      <c r="N19" s="559">
        <f t="shared" si="5"/>
        <v>0</v>
      </c>
      <c r="O19" s="559">
        <f t="shared" si="5"/>
        <v>0</v>
      </c>
      <c r="P19" s="559">
        <f t="shared" si="5"/>
        <v>0</v>
      </c>
      <c r="Q19" s="559">
        <f t="shared" si="5"/>
        <v>0</v>
      </c>
      <c r="R19" s="559">
        <f t="shared" si="5"/>
        <v>0</v>
      </c>
      <c r="S19" s="559">
        <f t="shared" si="5"/>
        <v>0</v>
      </c>
      <c r="T19" s="559">
        <f t="shared" si="5"/>
        <v>0</v>
      </c>
      <c r="U19" s="409" t="str">
        <f t="shared" si="1"/>
        <v>Đúng</v>
      </c>
      <c r="V19" s="409" t="str">
        <f t="shared" si="2"/>
        <v>Đúng</v>
      </c>
    </row>
    <row r="20" spans="1:22" s="5" customFormat="1" ht="15" customHeight="1">
      <c r="A20" s="356"/>
      <c r="B20" s="326" t="s">
        <v>36</v>
      </c>
      <c r="C20" s="560">
        <f t="shared" ref="C20:C26" si="6">SUM(D20:I20)</f>
        <v>0</v>
      </c>
      <c r="D20" s="557"/>
      <c r="E20" s="557"/>
      <c r="F20" s="557"/>
      <c r="G20" s="557"/>
      <c r="H20" s="557"/>
      <c r="I20" s="557"/>
      <c r="J20" s="573"/>
      <c r="K20" s="573"/>
      <c r="L20" s="573"/>
      <c r="M20" s="557"/>
      <c r="N20" s="557"/>
      <c r="O20" s="573"/>
      <c r="P20" s="573"/>
      <c r="Q20" s="573"/>
      <c r="R20" s="550"/>
      <c r="S20" s="557"/>
      <c r="T20" s="557"/>
      <c r="U20" s="409" t="str">
        <f t="shared" si="1"/>
        <v>Đúng</v>
      </c>
      <c r="V20" s="409" t="str">
        <f t="shared" si="2"/>
        <v>Đúng</v>
      </c>
    </row>
    <row r="21" spans="1:22" s="5" customFormat="1" ht="15" customHeight="1">
      <c r="A21" s="359"/>
      <c r="B21" s="327" t="s">
        <v>94</v>
      </c>
      <c r="C21" s="560">
        <f t="shared" si="6"/>
        <v>0</v>
      </c>
      <c r="D21" s="540"/>
      <c r="E21" s="540"/>
      <c r="F21" s="540"/>
      <c r="G21" s="540"/>
      <c r="H21" s="540"/>
      <c r="I21" s="540"/>
      <c r="J21" s="574"/>
      <c r="K21" s="574"/>
      <c r="L21" s="574"/>
      <c r="M21" s="540"/>
      <c r="N21" s="540"/>
      <c r="O21" s="574"/>
      <c r="P21" s="574"/>
      <c r="Q21" s="574"/>
      <c r="R21" s="540"/>
      <c r="S21" s="540"/>
      <c r="T21" s="540"/>
      <c r="U21" s="409" t="str">
        <f t="shared" si="1"/>
        <v>Đúng</v>
      </c>
      <c r="V21" s="409" t="str">
        <f t="shared" si="2"/>
        <v>Đúng</v>
      </c>
    </row>
    <row r="22" spans="1:22" s="5" customFormat="1" ht="15" customHeight="1">
      <c r="A22" s="359"/>
      <c r="B22" s="327" t="s">
        <v>37</v>
      </c>
      <c r="C22" s="560">
        <f t="shared" si="6"/>
        <v>0</v>
      </c>
      <c r="D22" s="540"/>
      <c r="E22" s="540"/>
      <c r="F22" s="540"/>
      <c r="G22" s="540"/>
      <c r="H22" s="540"/>
      <c r="I22" s="540"/>
      <c r="J22" s="574"/>
      <c r="K22" s="574"/>
      <c r="L22" s="574"/>
      <c r="M22" s="540"/>
      <c r="N22" s="540"/>
      <c r="O22" s="574"/>
      <c r="P22" s="574"/>
      <c r="Q22" s="574"/>
      <c r="R22" s="540"/>
      <c r="S22" s="540"/>
      <c r="T22" s="540"/>
      <c r="U22" s="409" t="str">
        <f t="shared" si="1"/>
        <v>Đúng</v>
      </c>
      <c r="V22" s="409" t="str">
        <f t="shared" si="2"/>
        <v>Đúng</v>
      </c>
    </row>
    <row r="23" spans="1:22" s="5" customFormat="1" ht="15" customHeight="1">
      <c r="A23" s="359"/>
      <c r="B23" s="327" t="s">
        <v>38</v>
      </c>
      <c r="C23" s="560">
        <f t="shared" si="6"/>
        <v>0</v>
      </c>
      <c r="D23" s="540"/>
      <c r="E23" s="540"/>
      <c r="F23" s="540"/>
      <c r="G23" s="540"/>
      <c r="H23" s="540"/>
      <c r="I23" s="540"/>
      <c r="J23" s="574"/>
      <c r="K23" s="574"/>
      <c r="L23" s="574"/>
      <c r="M23" s="540"/>
      <c r="N23" s="540"/>
      <c r="O23" s="574"/>
      <c r="P23" s="574"/>
      <c r="Q23" s="574"/>
      <c r="R23" s="540"/>
      <c r="S23" s="540"/>
      <c r="T23" s="540"/>
      <c r="U23" s="409" t="str">
        <f t="shared" si="1"/>
        <v>Đúng</v>
      </c>
      <c r="V23" s="409" t="str">
        <f t="shared" si="2"/>
        <v>Đúng</v>
      </c>
    </row>
    <row r="24" spans="1:22" s="5" customFormat="1" ht="15" customHeight="1">
      <c r="A24" s="359"/>
      <c r="B24" s="327" t="s">
        <v>425</v>
      </c>
      <c r="C24" s="560">
        <f t="shared" si="6"/>
        <v>0</v>
      </c>
      <c r="D24" s="540"/>
      <c r="E24" s="540"/>
      <c r="F24" s="540"/>
      <c r="G24" s="540"/>
      <c r="H24" s="540"/>
      <c r="I24" s="540"/>
      <c r="J24" s="574"/>
      <c r="K24" s="574"/>
      <c r="L24" s="574"/>
      <c r="M24" s="540"/>
      <c r="N24" s="540"/>
      <c r="O24" s="574"/>
      <c r="P24" s="574"/>
      <c r="Q24" s="574"/>
      <c r="R24" s="540"/>
      <c r="S24" s="540"/>
      <c r="T24" s="540"/>
      <c r="U24" s="409" t="str">
        <f t="shared" si="1"/>
        <v>Đúng</v>
      </c>
      <c r="V24" s="409" t="str">
        <f t="shared" si="2"/>
        <v>Đúng</v>
      </c>
    </row>
    <row r="25" spans="1:22" s="5" customFormat="1" ht="15" customHeight="1">
      <c r="A25" s="359"/>
      <c r="B25" s="327" t="s">
        <v>39</v>
      </c>
      <c r="C25" s="560">
        <f t="shared" si="6"/>
        <v>0</v>
      </c>
      <c r="D25" s="540"/>
      <c r="E25" s="540"/>
      <c r="F25" s="540"/>
      <c r="G25" s="540"/>
      <c r="H25" s="540"/>
      <c r="I25" s="540"/>
      <c r="J25" s="574"/>
      <c r="K25" s="574"/>
      <c r="L25" s="574"/>
      <c r="M25" s="540"/>
      <c r="N25" s="540"/>
      <c r="O25" s="574"/>
      <c r="P25" s="574"/>
      <c r="Q25" s="574"/>
      <c r="R25" s="540"/>
      <c r="S25" s="540"/>
      <c r="T25" s="540"/>
      <c r="U25" s="409" t="str">
        <f t="shared" si="1"/>
        <v>Đúng</v>
      </c>
      <c r="V25" s="409" t="str">
        <f t="shared" si="2"/>
        <v>Đúng</v>
      </c>
    </row>
    <row r="26" spans="1:22" s="5" customFormat="1" ht="15" customHeight="1">
      <c r="A26" s="367"/>
      <c r="B26" s="368" t="s">
        <v>96</v>
      </c>
      <c r="C26" s="560">
        <f t="shared" si="6"/>
        <v>0</v>
      </c>
      <c r="D26" s="553"/>
      <c r="E26" s="553"/>
      <c r="F26" s="553"/>
      <c r="G26" s="553"/>
      <c r="H26" s="553"/>
      <c r="I26" s="553"/>
      <c r="J26" s="572"/>
      <c r="K26" s="572"/>
      <c r="L26" s="572"/>
      <c r="M26" s="553"/>
      <c r="N26" s="553"/>
      <c r="O26" s="572"/>
      <c r="P26" s="572"/>
      <c r="Q26" s="572"/>
      <c r="R26" s="540"/>
      <c r="S26" s="553"/>
      <c r="T26" s="553"/>
      <c r="U26" s="409" t="str">
        <f t="shared" si="1"/>
        <v>Đúng</v>
      </c>
      <c r="V26" s="409" t="str">
        <f t="shared" si="2"/>
        <v>Đúng</v>
      </c>
    </row>
    <row r="27" spans="1:22" s="5" customFormat="1" ht="15" customHeight="1">
      <c r="A27" s="369" t="s">
        <v>41</v>
      </c>
      <c r="B27" s="370" t="s">
        <v>6</v>
      </c>
      <c r="C27" s="563"/>
      <c r="D27" s="563"/>
      <c r="E27" s="563"/>
      <c r="F27" s="563"/>
      <c r="G27" s="563"/>
      <c r="H27" s="563"/>
      <c r="I27" s="563"/>
      <c r="J27" s="563"/>
      <c r="K27" s="563"/>
      <c r="L27" s="563"/>
      <c r="M27" s="563"/>
      <c r="N27" s="563"/>
      <c r="O27" s="563"/>
      <c r="P27" s="563"/>
      <c r="Q27" s="563"/>
      <c r="R27" s="563"/>
      <c r="S27" s="563"/>
      <c r="T27" s="563"/>
      <c r="V27" s="406"/>
    </row>
    <row r="28" spans="1:22" s="5" customFormat="1" ht="15" customHeight="1">
      <c r="A28" s="358"/>
      <c r="B28" s="371" t="s">
        <v>173</v>
      </c>
      <c r="C28" s="575">
        <f t="shared" ref="C28:C29" si="7">SUM(D28:I28)</f>
        <v>0</v>
      </c>
      <c r="D28" s="540"/>
      <c r="E28" s="540"/>
      <c r="F28" s="540"/>
      <c r="G28" s="540"/>
      <c r="H28" s="540"/>
      <c r="I28" s="540"/>
      <c r="J28" s="540"/>
      <c r="K28" s="540"/>
      <c r="L28" s="540"/>
      <c r="M28" s="540"/>
      <c r="N28" s="540"/>
      <c r="O28" s="540"/>
      <c r="P28" s="540"/>
      <c r="Q28" s="540"/>
      <c r="R28" s="551"/>
      <c r="S28" s="551"/>
      <c r="T28" s="551"/>
      <c r="V28" s="406"/>
    </row>
    <row r="29" spans="1:22" s="5" customFormat="1" ht="15" customHeight="1">
      <c r="A29" s="359"/>
      <c r="B29" s="327" t="s">
        <v>20</v>
      </c>
      <c r="C29" s="575">
        <f t="shared" si="7"/>
        <v>0</v>
      </c>
      <c r="D29" s="540"/>
      <c r="E29" s="540"/>
      <c r="F29" s="540"/>
      <c r="G29" s="540"/>
      <c r="H29" s="540"/>
      <c r="I29" s="540"/>
      <c r="J29" s="540"/>
      <c r="K29" s="540"/>
      <c r="L29" s="540"/>
      <c r="M29" s="540"/>
      <c r="N29" s="540"/>
      <c r="O29" s="540"/>
      <c r="P29" s="540"/>
      <c r="Q29" s="540"/>
      <c r="R29" s="552"/>
      <c r="S29" s="552"/>
      <c r="T29" s="552"/>
      <c r="V29" s="406"/>
    </row>
    <row r="30" spans="1:22" s="5" customFormat="1" ht="15" customHeight="1">
      <c r="A30" s="367"/>
      <c r="B30" s="372" t="s">
        <v>21</v>
      </c>
      <c r="C30" s="565">
        <f>SUM(D30:I30)</f>
        <v>0</v>
      </c>
      <c r="D30" s="583"/>
      <c r="E30" s="583"/>
      <c r="F30" s="583"/>
      <c r="G30" s="583"/>
      <c r="H30" s="583"/>
      <c r="I30" s="583"/>
      <c r="J30" s="583"/>
      <c r="K30" s="555"/>
      <c r="L30" s="555"/>
      <c r="M30" s="555"/>
      <c r="N30" s="555"/>
      <c r="O30" s="555"/>
      <c r="P30" s="555"/>
      <c r="Q30" s="555"/>
      <c r="R30" s="558"/>
      <c r="S30" s="558"/>
      <c r="T30" s="558"/>
      <c r="V30" s="406"/>
    </row>
    <row r="31" spans="1:22">
      <c r="C31" s="373"/>
      <c r="D31" s="8"/>
      <c r="E31" s="8"/>
      <c r="F31" s="8"/>
      <c r="G31" s="8"/>
      <c r="H31" s="8"/>
      <c r="I31" s="8"/>
      <c r="J31" s="8"/>
      <c r="K31" s="8"/>
      <c r="L31" s="8"/>
      <c r="M31" s="8"/>
      <c r="N31" s="8"/>
      <c r="O31" s="8"/>
      <c r="P31" s="8"/>
      <c r="Q31" s="8"/>
      <c r="R31" s="8"/>
      <c r="S31" s="8"/>
      <c r="T31" s="8"/>
      <c r="U31" s="8"/>
      <c r="V31" s="407"/>
    </row>
    <row r="32" spans="1:22">
      <c r="B32" s="109"/>
      <c r="C32" s="113" t="str">
        <f t="shared" ref="C32:T32" si="8">IF(C7=C19, "Đúng", "Sai")</f>
        <v>Đúng</v>
      </c>
      <c r="D32" s="109" t="str">
        <f t="shared" si="8"/>
        <v>Đúng</v>
      </c>
      <c r="E32" s="109" t="str">
        <f t="shared" si="8"/>
        <v>Đúng</v>
      </c>
      <c r="F32" s="109" t="str">
        <f t="shared" si="8"/>
        <v>Đúng</v>
      </c>
      <c r="G32" s="109" t="str">
        <f t="shared" si="8"/>
        <v>Đúng</v>
      </c>
      <c r="H32" s="109" t="str">
        <f t="shared" si="8"/>
        <v>Đúng</v>
      </c>
      <c r="I32" s="109" t="str">
        <f t="shared" si="8"/>
        <v>Đúng</v>
      </c>
      <c r="J32" s="109" t="str">
        <f t="shared" si="8"/>
        <v>Đúng</v>
      </c>
      <c r="K32" s="109" t="str">
        <f t="shared" si="8"/>
        <v>Đúng</v>
      </c>
      <c r="L32" s="109" t="str">
        <f t="shared" si="8"/>
        <v>Đúng</v>
      </c>
      <c r="M32" s="109" t="str">
        <f t="shared" si="8"/>
        <v>Đúng</v>
      </c>
      <c r="N32" s="109" t="str">
        <f t="shared" si="8"/>
        <v>Đúng</v>
      </c>
      <c r="O32" s="109" t="str">
        <f t="shared" si="8"/>
        <v>Đúng</v>
      </c>
      <c r="P32" s="109" t="str">
        <f t="shared" si="8"/>
        <v>Đúng</v>
      </c>
      <c r="Q32" s="109" t="str">
        <f t="shared" si="8"/>
        <v>Đúng</v>
      </c>
      <c r="R32" s="109" t="str">
        <f t="shared" si="8"/>
        <v>Đúng</v>
      </c>
      <c r="S32" s="109" t="str">
        <f t="shared" si="8"/>
        <v>Đúng</v>
      </c>
      <c r="T32" s="109" t="str">
        <f t="shared" si="8"/>
        <v>Đúng</v>
      </c>
      <c r="U32" s="8"/>
      <c r="V32" s="408"/>
    </row>
    <row r="33" spans="2:22">
      <c r="B33" s="109"/>
      <c r="C33" s="113" t="str">
        <f>IF(AND(C30&lt;=C29,C29&lt;=C28,C28&lt;=C7),"Đúng","Sai")</f>
        <v>Đúng</v>
      </c>
      <c r="D33" s="109" t="str">
        <f t="shared" ref="D33:Q33" si="9">IF(AND(D30&lt;=D29,D29&lt;=D28,D28&lt;=D7),"Đúng","Sai")</f>
        <v>Đúng</v>
      </c>
      <c r="E33" s="109" t="str">
        <f t="shared" si="9"/>
        <v>Đúng</v>
      </c>
      <c r="F33" s="109" t="str">
        <f t="shared" si="9"/>
        <v>Đúng</v>
      </c>
      <c r="G33" s="109" t="str">
        <f t="shared" si="9"/>
        <v>Đúng</v>
      </c>
      <c r="H33" s="109" t="str">
        <f t="shared" si="9"/>
        <v>Đúng</v>
      </c>
      <c r="I33" s="109" t="str">
        <f t="shared" si="9"/>
        <v>Đúng</v>
      </c>
      <c r="J33" s="109" t="str">
        <f t="shared" si="9"/>
        <v>Đúng</v>
      </c>
      <c r="K33" s="109" t="str">
        <f t="shared" si="9"/>
        <v>Đúng</v>
      </c>
      <c r="L33" s="109" t="str">
        <f t="shared" si="9"/>
        <v>Đúng</v>
      </c>
      <c r="M33" s="109" t="str">
        <f t="shared" si="9"/>
        <v>Đúng</v>
      </c>
      <c r="N33" s="109" t="str">
        <f t="shared" si="9"/>
        <v>Đúng</v>
      </c>
      <c r="O33" s="109" t="str">
        <f t="shared" si="9"/>
        <v>Đúng</v>
      </c>
      <c r="P33" s="109" t="str">
        <f t="shared" si="9"/>
        <v>Đúng</v>
      </c>
      <c r="Q33" s="109" t="str">
        <f t="shared" si="9"/>
        <v>Đúng</v>
      </c>
      <c r="R33" s="109"/>
      <c r="S33" s="109"/>
      <c r="T33" s="109"/>
      <c r="U33" s="8"/>
      <c r="V33" s="408"/>
    </row>
    <row r="34" spans="2:22">
      <c r="B34" s="109"/>
      <c r="C34" s="113" t="str">
        <f>IF(R7=C28, "Đúng", "Sai")</f>
        <v>Đúng</v>
      </c>
      <c r="E34" s="109"/>
      <c r="F34" s="109"/>
      <c r="G34" s="109"/>
      <c r="H34" s="109"/>
      <c r="I34" s="109"/>
      <c r="J34" s="109"/>
      <c r="K34" s="109"/>
      <c r="L34" s="109"/>
      <c r="M34" s="109"/>
      <c r="N34" s="109"/>
      <c r="O34" s="109"/>
      <c r="P34" s="109"/>
      <c r="Q34" s="109"/>
      <c r="R34" s="109"/>
      <c r="S34" s="109"/>
      <c r="T34" s="109"/>
      <c r="U34" s="8"/>
      <c r="V34" s="408"/>
    </row>
    <row r="35" spans="2:22">
      <c r="B35" s="109"/>
      <c r="C35" s="113" t="str">
        <f>IF(S7=C29, "Đúng", "Sai")</f>
        <v>Đúng</v>
      </c>
      <c r="E35" s="109"/>
      <c r="F35" s="109"/>
      <c r="G35" s="109"/>
      <c r="H35" s="109"/>
      <c r="I35" s="109"/>
      <c r="J35" s="109"/>
      <c r="K35" s="109"/>
      <c r="L35" s="109"/>
      <c r="M35" s="109"/>
      <c r="N35" s="109"/>
      <c r="O35" s="109"/>
      <c r="P35" s="109"/>
      <c r="Q35" s="109"/>
      <c r="R35" s="109"/>
      <c r="S35" s="109"/>
      <c r="T35" s="109"/>
      <c r="U35" s="8"/>
      <c r="V35" s="408"/>
    </row>
    <row r="36" spans="2:22">
      <c r="B36" s="109"/>
      <c r="C36" s="113" t="str">
        <f>IF(T7=C30, "Đúng", "Sai")</f>
        <v>Đúng</v>
      </c>
      <c r="E36" s="109"/>
      <c r="F36" s="109"/>
      <c r="G36" s="109"/>
      <c r="H36" s="109"/>
      <c r="I36" s="109"/>
      <c r="J36" s="109"/>
      <c r="K36" s="109"/>
      <c r="L36" s="109"/>
      <c r="M36" s="109"/>
      <c r="N36" s="109"/>
      <c r="O36" s="109"/>
      <c r="P36" s="109"/>
      <c r="Q36" s="109"/>
      <c r="R36" s="109"/>
      <c r="S36" s="109"/>
      <c r="T36" s="109"/>
      <c r="U36" s="8"/>
      <c r="V36" s="408"/>
    </row>
    <row r="37" spans="2:22">
      <c r="B37" s="109"/>
      <c r="C37" s="109"/>
      <c r="D37" s="109"/>
      <c r="E37" s="109"/>
      <c r="F37" s="109"/>
      <c r="G37" s="109"/>
      <c r="H37" s="109"/>
      <c r="I37" s="109"/>
      <c r="J37" s="109"/>
      <c r="K37" s="109"/>
      <c r="L37" s="109"/>
      <c r="M37" s="109"/>
      <c r="N37" s="109"/>
      <c r="O37" s="109"/>
      <c r="P37" s="109"/>
      <c r="Q37" s="109"/>
      <c r="R37" s="109"/>
      <c r="S37" s="109"/>
      <c r="T37" s="109"/>
      <c r="U37" s="8"/>
      <c r="V37" s="408"/>
    </row>
  </sheetData>
  <sheetProtection sheet="1" formatCells="0" formatColumns="0" formatRows="0"/>
  <mergeCells count="25">
    <mergeCell ref="R2:T2"/>
    <mergeCell ref="A3:A5"/>
    <mergeCell ref="B3:B5"/>
    <mergeCell ref="L4:L5"/>
    <mergeCell ref="M4:M5"/>
    <mergeCell ref="N4:N5"/>
    <mergeCell ref="O4:O5"/>
    <mergeCell ref="S4:T4"/>
    <mergeCell ref="R4:R5"/>
    <mergeCell ref="A1:R1"/>
    <mergeCell ref="C3:C5"/>
    <mergeCell ref="D3:I3"/>
    <mergeCell ref="J3:Q3"/>
    <mergeCell ref="R3:T3"/>
    <mergeCell ref="D4:D5"/>
    <mergeCell ref="E4:E5"/>
    <mergeCell ref="F4:F5"/>
    <mergeCell ref="I4:I5"/>
    <mergeCell ref="J4:J5"/>
    <mergeCell ref="S1:T1"/>
    <mergeCell ref="K4:K5"/>
    <mergeCell ref="G4:G5"/>
    <mergeCell ref="P4:P5"/>
    <mergeCell ref="Q4:Q5"/>
    <mergeCell ref="H4:H5"/>
  </mergeCells>
  <conditionalFormatting sqref="A34:C36 A32:T33 U32:XFD36 E34:T36 V1:V1048576">
    <cfRule type="cellIs" dxfId="59" priority="5" operator="equal">
      <formula>"Đúng"</formula>
    </cfRule>
  </conditionalFormatting>
  <conditionalFormatting sqref="U7:U26">
    <cfRule type="cellIs" dxfId="58" priority="3" operator="equal">
      <formula>"Đúng"</formula>
    </cfRule>
  </conditionalFormatting>
  <printOptions horizontalCentered="1"/>
  <pageMargins left="0.23622047244094491" right="0" top="0.23622047244094491" bottom="0"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8">
    <tabColor rgb="FFC00000"/>
    <pageSetUpPr fitToPage="1"/>
  </sheetPr>
  <dimension ref="A1:CM27"/>
  <sheetViews>
    <sheetView topLeftCell="A5" zoomScale="115" zoomScaleNormal="115" workbookViewId="0">
      <selection sqref="A1:S22"/>
    </sheetView>
  </sheetViews>
  <sheetFormatPr defaultColWidth="5.5703125" defaultRowHeight="15.75"/>
  <cols>
    <col min="1" max="1" width="5.7109375" style="24" customWidth="1"/>
    <col min="2" max="2" width="44.5703125" style="2" customWidth="1"/>
    <col min="3" max="3" width="7.28515625" style="21" customWidth="1"/>
    <col min="4" max="4" width="4.85546875" style="2" customWidth="1"/>
    <col min="5" max="5" width="5" style="2" customWidth="1"/>
    <col min="6" max="6" width="4.85546875" style="2" customWidth="1"/>
    <col min="7" max="7" width="5.42578125" style="2" customWidth="1"/>
    <col min="8" max="8" width="8" style="2" customWidth="1"/>
    <col min="9" max="9" width="5.5703125" style="2" customWidth="1"/>
    <col min="10" max="11" width="7.42578125" style="2" customWidth="1"/>
    <col min="12" max="13" width="6" style="2" customWidth="1"/>
    <col min="14" max="14" width="4.42578125" style="2" customWidth="1"/>
    <col min="15" max="15" width="5.28515625" style="2" customWidth="1"/>
    <col min="16" max="16" width="4.85546875" style="2" customWidth="1"/>
    <col min="17" max="19" width="6" style="2" customWidth="1"/>
    <col min="20" max="20" width="7" style="331" customWidth="1"/>
    <col min="21" max="21" width="8.140625" style="6" customWidth="1"/>
    <col min="22" max="257" width="5.5703125" style="2"/>
    <col min="258" max="258" width="5.7109375" style="2" customWidth="1"/>
    <col min="259" max="259" width="44.5703125" style="2" customWidth="1"/>
    <col min="260" max="260" width="7.28515625" style="2" customWidth="1"/>
    <col min="261" max="274" width="6" style="2" customWidth="1"/>
    <col min="275" max="513" width="5.5703125" style="2"/>
    <col min="514" max="514" width="5.7109375" style="2" customWidth="1"/>
    <col min="515" max="515" width="44.5703125" style="2" customWidth="1"/>
    <col min="516" max="516" width="7.28515625" style="2" customWidth="1"/>
    <col min="517" max="530" width="6" style="2" customWidth="1"/>
    <col min="531" max="769" width="5.5703125" style="2"/>
    <col min="770" max="770" width="5.7109375" style="2" customWidth="1"/>
    <col min="771" max="771" width="44.5703125" style="2" customWidth="1"/>
    <col min="772" max="772" width="7.28515625" style="2" customWidth="1"/>
    <col min="773" max="786" width="6" style="2" customWidth="1"/>
    <col min="787" max="1025" width="5.5703125" style="2"/>
    <col min="1026" max="1026" width="5.7109375" style="2" customWidth="1"/>
    <col min="1027" max="1027" width="44.5703125" style="2" customWidth="1"/>
    <col min="1028" max="1028" width="7.28515625" style="2" customWidth="1"/>
    <col min="1029" max="1042" width="6" style="2" customWidth="1"/>
    <col min="1043" max="1281" width="5.5703125" style="2"/>
    <col min="1282" max="1282" width="5.7109375" style="2" customWidth="1"/>
    <col min="1283" max="1283" width="44.5703125" style="2" customWidth="1"/>
    <col min="1284" max="1284" width="7.28515625" style="2" customWidth="1"/>
    <col min="1285" max="1298" width="6" style="2" customWidth="1"/>
    <col min="1299" max="1537" width="5.5703125" style="2"/>
    <col min="1538" max="1538" width="5.7109375" style="2" customWidth="1"/>
    <col min="1539" max="1539" width="44.5703125" style="2" customWidth="1"/>
    <col min="1540" max="1540" width="7.28515625" style="2" customWidth="1"/>
    <col min="1541" max="1554" width="6" style="2" customWidth="1"/>
    <col min="1555" max="1793" width="5.5703125" style="2"/>
    <col min="1794" max="1794" width="5.7109375" style="2" customWidth="1"/>
    <col min="1795" max="1795" width="44.5703125" style="2" customWidth="1"/>
    <col min="1796" max="1796" width="7.28515625" style="2" customWidth="1"/>
    <col min="1797" max="1810" width="6" style="2" customWidth="1"/>
    <col min="1811" max="2049" width="5.5703125" style="2"/>
    <col min="2050" max="2050" width="5.7109375" style="2" customWidth="1"/>
    <col min="2051" max="2051" width="44.5703125" style="2" customWidth="1"/>
    <col min="2052" max="2052" width="7.28515625" style="2" customWidth="1"/>
    <col min="2053" max="2066" width="6" style="2" customWidth="1"/>
    <col min="2067" max="2305" width="5.5703125" style="2"/>
    <col min="2306" max="2306" width="5.7109375" style="2" customWidth="1"/>
    <col min="2307" max="2307" width="44.5703125" style="2" customWidth="1"/>
    <col min="2308" max="2308" width="7.28515625" style="2" customWidth="1"/>
    <col min="2309" max="2322" width="6" style="2" customWidth="1"/>
    <col min="2323" max="2561" width="5.5703125" style="2"/>
    <col min="2562" max="2562" width="5.7109375" style="2" customWidth="1"/>
    <col min="2563" max="2563" width="44.5703125" style="2" customWidth="1"/>
    <col min="2564" max="2564" width="7.28515625" style="2" customWidth="1"/>
    <col min="2565" max="2578" width="6" style="2" customWidth="1"/>
    <col min="2579" max="2817" width="5.5703125" style="2"/>
    <col min="2818" max="2818" width="5.7109375" style="2" customWidth="1"/>
    <col min="2819" max="2819" width="44.5703125" style="2" customWidth="1"/>
    <col min="2820" max="2820" width="7.28515625" style="2" customWidth="1"/>
    <col min="2821" max="2834" width="6" style="2" customWidth="1"/>
    <col min="2835" max="3073" width="5.5703125" style="2"/>
    <col min="3074" max="3074" width="5.7109375" style="2" customWidth="1"/>
    <col min="3075" max="3075" width="44.5703125" style="2" customWidth="1"/>
    <col min="3076" max="3076" width="7.28515625" style="2" customWidth="1"/>
    <col min="3077" max="3090" width="6" style="2" customWidth="1"/>
    <col min="3091" max="3329" width="5.5703125" style="2"/>
    <col min="3330" max="3330" width="5.7109375" style="2" customWidth="1"/>
    <col min="3331" max="3331" width="44.5703125" style="2" customWidth="1"/>
    <col min="3332" max="3332" width="7.28515625" style="2" customWidth="1"/>
    <col min="3333" max="3346" width="6" style="2" customWidth="1"/>
    <col min="3347" max="3585" width="5.5703125" style="2"/>
    <col min="3586" max="3586" width="5.7109375" style="2" customWidth="1"/>
    <col min="3587" max="3587" width="44.5703125" style="2" customWidth="1"/>
    <col min="3588" max="3588" width="7.28515625" style="2" customWidth="1"/>
    <col min="3589" max="3602" width="6" style="2" customWidth="1"/>
    <col min="3603" max="3841" width="5.5703125" style="2"/>
    <col min="3842" max="3842" width="5.7109375" style="2" customWidth="1"/>
    <col min="3843" max="3843" width="44.5703125" style="2" customWidth="1"/>
    <col min="3844" max="3844" width="7.28515625" style="2" customWidth="1"/>
    <col min="3845" max="3858" width="6" style="2" customWidth="1"/>
    <col min="3859" max="4097" width="5.5703125" style="2"/>
    <col min="4098" max="4098" width="5.7109375" style="2" customWidth="1"/>
    <col min="4099" max="4099" width="44.5703125" style="2" customWidth="1"/>
    <col min="4100" max="4100" width="7.28515625" style="2" customWidth="1"/>
    <col min="4101" max="4114" width="6" style="2" customWidth="1"/>
    <col min="4115" max="4353" width="5.5703125" style="2"/>
    <col min="4354" max="4354" width="5.7109375" style="2" customWidth="1"/>
    <col min="4355" max="4355" width="44.5703125" style="2" customWidth="1"/>
    <col min="4356" max="4356" width="7.28515625" style="2" customWidth="1"/>
    <col min="4357" max="4370" width="6" style="2" customWidth="1"/>
    <col min="4371" max="4609" width="5.5703125" style="2"/>
    <col min="4610" max="4610" width="5.7109375" style="2" customWidth="1"/>
    <col min="4611" max="4611" width="44.5703125" style="2" customWidth="1"/>
    <col min="4612" max="4612" width="7.28515625" style="2" customWidth="1"/>
    <col min="4613" max="4626" width="6" style="2" customWidth="1"/>
    <col min="4627" max="4865" width="5.5703125" style="2"/>
    <col min="4866" max="4866" width="5.7109375" style="2" customWidth="1"/>
    <col min="4867" max="4867" width="44.5703125" style="2" customWidth="1"/>
    <col min="4868" max="4868" width="7.28515625" style="2" customWidth="1"/>
    <col min="4869" max="4882" width="6" style="2" customWidth="1"/>
    <col min="4883" max="5121" width="5.5703125" style="2"/>
    <col min="5122" max="5122" width="5.7109375" style="2" customWidth="1"/>
    <col min="5123" max="5123" width="44.5703125" style="2" customWidth="1"/>
    <col min="5124" max="5124" width="7.28515625" style="2" customWidth="1"/>
    <col min="5125" max="5138" width="6" style="2" customWidth="1"/>
    <col min="5139" max="5377" width="5.5703125" style="2"/>
    <col min="5378" max="5378" width="5.7109375" style="2" customWidth="1"/>
    <col min="5379" max="5379" width="44.5703125" style="2" customWidth="1"/>
    <col min="5380" max="5380" width="7.28515625" style="2" customWidth="1"/>
    <col min="5381" max="5394" width="6" style="2" customWidth="1"/>
    <col min="5395" max="5633" width="5.5703125" style="2"/>
    <col min="5634" max="5634" width="5.7109375" style="2" customWidth="1"/>
    <col min="5635" max="5635" width="44.5703125" style="2" customWidth="1"/>
    <col min="5636" max="5636" width="7.28515625" style="2" customWidth="1"/>
    <col min="5637" max="5650" width="6" style="2" customWidth="1"/>
    <col min="5651" max="5889" width="5.5703125" style="2"/>
    <col min="5890" max="5890" width="5.7109375" style="2" customWidth="1"/>
    <col min="5891" max="5891" width="44.5703125" style="2" customWidth="1"/>
    <col min="5892" max="5892" width="7.28515625" style="2" customWidth="1"/>
    <col min="5893" max="5906" width="6" style="2" customWidth="1"/>
    <col min="5907" max="6145" width="5.5703125" style="2"/>
    <col min="6146" max="6146" width="5.7109375" style="2" customWidth="1"/>
    <col min="6147" max="6147" width="44.5703125" style="2" customWidth="1"/>
    <col min="6148" max="6148" width="7.28515625" style="2" customWidth="1"/>
    <col min="6149" max="6162" width="6" style="2" customWidth="1"/>
    <col min="6163" max="6401" width="5.5703125" style="2"/>
    <col min="6402" max="6402" width="5.7109375" style="2" customWidth="1"/>
    <col min="6403" max="6403" width="44.5703125" style="2" customWidth="1"/>
    <col min="6404" max="6404" width="7.28515625" style="2" customWidth="1"/>
    <col min="6405" max="6418" width="6" style="2" customWidth="1"/>
    <col min="6419" max="6657" width="5.5703125" style="2"/>
    <col min="6658" max="6658" width="5.7109375" style="2" customWidth="1"/>
    <col min="6659" max="6659" width="44.5703125" style="2" customWidth="1"/>
    <col min="6660" max="6660" width="7.28515625" style="2" customWidth="1"/>
    <col min="6661" max="6674" width="6" style="2" customWidth="1"/>
    <col min="6675" max="6913" width="5.5703125" style="2"/>
    <col min="6914" max="6914" width="5.7109375" style="2" customWidth="1"/>
    <col min="6915" max="6915" width="44.5703125" style="2" customWidth="1"/>
    <col min="6916" max="6916" width="7.28515625" style="2" customWidth="1"/>
    <col min="6917" max="6930" width="6" style="2" customWidth="1"/>
    <col min="6931" max="7169" width="5.5703125" style="2"/>
    <col min="7170" max="7170" width="5.7109375" style="2" customWidth="1"/>
    <col min="7171" max="7171" width="44.5703125" style="2" customWidth="1"/>
    <col min="7172" max="7172" width="7.28515625" style="2" customWidth="1"/>
    <col min="7173" max="7186" width="6" style="2" customWidth="1"/>
    <col min="7187" max="7425" width="5.5703125" style="2"/>
    <col min="7426" max="7426" width="5.7109375" style="2" customWidth="1"/>
    <col min="7427" max="7427" width="44.5703125" style="2" customWidth="1"/>
    <col min="7428" max="7428" width="7.28515625" style="2" customWidth="1"/>
    <col min="7429" max="7442" width="6" style="2" customWidth="1"/>
    <col min="7443" max="7681" width="5.5703125" style="2"/>
    <col min="7682" max="7682" width="5.7109375" style="2" customWidth="1"/>
    <col min="7683" max="7683" width="44.5703125" style="2" customWidth="1"/>
    <col min="7684" max="7684" width="7.28515625" style="2" customWidth="1"/>
    <col min="7685" max="7698" width="6" style="2" customWidth="1"/>
    <col min="7699" max="7937" width="5.5703125" style="2"/>
    <col min="7938" max="7938" width="5.7109375" style="2" customWidth="1"/>
    <col min="7939" max="7939" width="44.5703125" style="2" customWidth="1"/>
    <col min="7940" max="7940" width="7.28515625" style="2" customWidth="1"/>
    <col min="7941" max="7954" width="6" style="2" customWidth="1"/>
    <col min="7955" max="8193" width="5.5703125" style="2"/>
    <col min="8194" max="8194" width="5.7109375" style="2" customWidth="1"/>
    <col min="8195" max="8195" width="44.5703125" style="2" customWidth="1"/>
    <col min="8196" max="8196" width="7.28515625" style="2" customWidth="1"/>
    <col min="8197" max="8210" width="6" style="2" customWidth="1"/>
    <col min="8211" max="8449" width="5.5703125" style="2"/>
    <col min="8450" max="8450" width="5.7109375" style="2" customWidth="1"/>
    <col min="8451" max="8451" width="44.5703125" style="2" customWidth="1"/>
    <col min="8452" max="8452" width="7.28515625" style="2" customWidth="1"/>
    <col min="8453" max="8466" width="6" style="2" customWidth="1"/>
    <col min="8467" max="8705" width="5.5703125" style="2"/>
    <col min="8706" max="8706" width="5.7109375" style="2" customWidth="1"/>
    <col min="8707" max="8707" width="44.5703125" style="2" customWidth="1"/>
    <col min="8708" max="8708" width="7.28515625" style="2" customWidth="1"/>
    <col min="8709" max="8722" width="6" style="2" customWidth="1"/>
    <col min="8723" max="8961" width="5.5703125" style="2"/>
    <col min="8962" max="8962" width="5.7109375" style="2" customWidth="1"/>
    <col min="8963" max="8963" width="44.5703125" style="2" customWidth="1"/>
    <col min="8964" max="8964" width="7.28515625" style="2" customWidth="1"/>
    <col min="8965" max="8978" width="6" style="2" customWidth="1"/>
    <col min="8979" max="9217" width="5.5703125" style="2"/>
    <col min="9218" max="9218" width="5.7109375" style="2" customWidth="1"/>
    <col min="9219" max="9219" width="44.5703125" style="2" customWidth="1"/>
    <col min="9220" max="9220" width="7.28515625" style="2" customWidth="1"/>
    <col min="9221" max="9234" width="6" style="2" customWidth="1"/>
    <col min="9235" max="9473" width="5.5703125" style="2"/>
    <col min="9474" max="9474" width="5.7109375" style="2" customWidth="1"/>
    <col min="9475" max="9475" width="44.5703125" style="2" customWidth="1"/>
    <col min="9476" max="9476" width="7.28515625" style="2" customWidth="1"/>
    <col min="9477" max="9490" width="6" style="2" customWidth="1"/>
    <col min="9491" max="9729" width="5.5703125" style="2"/>
    <col min="9730" max="9730" width="5.7109375" style="2" customWidth="1"/>
    <col min="9731" max="9731" width="44.5703125" style="2" customWidth="1"/>
    <col min="9732" max="9732" width="7.28515625" style="2" customWidth="1"/>
    <col min="9733" max="9746" width="6" style="2" customWidth="1"/>
    <col min="9747" max="9985" width="5.5703125" style="2"/>
    <col min="9986" max="9986" width="5.7109375" style="2" customWidth="1"/>
    <col min="9987" max="9987" width="44.5703125" style="2" customWidth="1"/>
    <col min="9988" max="9988" width="7.28515625" style="2" customWidth="1"/>
    <col min="9989" max="10002" width="6" style="2" customWidth="1"/>
    <col min="10003" max="10241" width="5.5703125" style="2"/>
    <col min="10242" max="10242" width="5.7109375" style="2" customWidth="1"/>
    <col min="10243" max="10243" width="44.5703125" style="2" customWidth="1"/>
    <col min="10244" max="10244" width="7.28515625" style="2" customWidth="1"/>
    <col min="10245" max="10258" width="6" style="2" customWidth="1"/>
    <col min="10259" max="10497" width="5.5703125" style="2"/>
    <col min="10498" max="10498" width="5.7109375" style="2" customWidth="1"/>
    <col min="10499" max="10499" width="44.5703125" style="2" customWidth="1"/>
    <col min="10500" max="10500" width="7.28515625" style="2" customWidth="1"/>
    <col min="10501" max="10514" width="6" style="2" customWidth="1"/>
    <col min="10515" max="10753" width="5.5703125" style="2"/>
    <col min="10754" max="10754" width="5.7109375" style="2" customWidth="1"/>
    <col min="10755" max="10755" width="44.5703125" style="2" customWidth="1"/>
    <col min="10756" max="10756" width="7.28515625" style="2" customWidth="1"/>
    <col min="10757" max="10770" width="6" style="2" customWidth="1"/>
    <col min="10771" max="11009" width="5.5703125" style="2"/>
    <col min="11010" max="11010" width="5.7109375" style="2" customWidth="1"/>
    <col min="11011" max="11011" width="44.5703125" style="2" customWidth="1"/>
    <col min="11012" max="11012" width="7.28515625" style="2" customWidth="1"/>
    <col min="11013" max="11026" width="6" style="2" customWidth="1"/>
    <col min="11027" max="11265" width="5.5703125" style="2"/>
    <col min="11266" max="11266" width="5.7109375" style="2" customWidth="1"/>
    <col min="11267" max="11267" width="44.5703125" style="2" customWidth="1"/>
    <col min="11268" max="11268" width="7.28515625" style="2" customWidth="1"/>
    <col min="11269" max="11282" width="6" style="2" customWidth="1"/>
    <col min="11283" max="11521" width="5.5703125" style="2"/>
    <col min="11522" max="11522" width="5.7109375" style="2" customWidth="1"/>
    <col min="11523" max="11523" width="44.5703125" style="2" customWidth="1"/>
    <col min="11524" max="11524" width="7.28515625" style="2" customWidth="1"/>
    <col min="11525" max="11538" width="6" style="2" customWidth="1"/>
    <col min="11539" max="11777" width="5.5703125" style="2"/>
    <col min="11778" max="11778" width="5.7109375" style="2" customWidth="1"/>
    <col min="11779" max="11779" width="44.5703125" style="2" customWidth="1"/>
    <col min="11780" max="11780" width="7.28515625" style="2" customWidth="1"/>
    <col min="11781" max="11794" width="6" style="2" customWidth="1"/>
    <col min="11795" max="12033" width="5.5703125" style="2"/>
    <col min="12034" max="12034" width="5.7109375" style="2" customWidth="1"/>
    <col min="12035" max="12035" width="44.5703125" style="2" customWidth="1"/>
    <col min="12036" max="12036" width="7.28515625" style="2" customWidth="1"/>
    <col min="12037" max="12050" width="6" style="2" customWidth="1"/>
    <col min="12051" max="12289" width="5.5703125" style="2"/>
    <col min="12290" max="12290" width="5.7109375" style="2" customWidth="1"/>
    <col min="12291" max="12291" width="44.5703125" style="2" customWidth="1"/>
    <col min="12292" max="12292" width="7.28515625" style="2" customWidth="1"/>
    <col min="12293" max="12306" width="6" style="2" customWidth="1"/>
    <col min="12307" max="12545" width="5.5703125" style="2"/>
    <col min="12546" max="12546" width="5.7109375" style="2" customWidth="1"/>
    <col min="12547" max="12547" width="44.5703125" style="2" customWidth="1"/>
    <col min="12548" max="12548" width="7.28515625" style="2" customWidth="1"/>
    <col min="12549" max="12562" width="6" style="2" customWidth="1"/>
    <col min="12563" max="12801" width="5.5703125" style="2"/>
    <col min="12802" max="12802" width="5.7109375" style="2" customWidth="1"/>
    <col min="12803" max="12803" width="44.5703125" style="2" customWidth="1"/>
    <col min="12804" max="12804" width="7.28515625" style="2" customWidth="1"/>
    <col min="12805" max="12818" width="6" style="2" customWidth="1"/>
    <col min="12819" max="13057" width="5.5703125" style="2"/>
    <col min="13058" max="13058" width="5.7109375" style="2" customWidth="1"/>
    <col min="13059" max="13059" width="44.5703125" style="2" customWidth="1"/>
    <col min="13060" max="13060" width="7.28515625" style="2" customWidth="1"/>
    <col min="13061" max="13074" width="6" style="2" customWidth="1"/>
    <col min="13075" max="13313" width="5.5703125" style="2"/>
    <col min="13314" max="13314" width="5.7109375" style="2" customWidth="1"/>
    <col min="13315" max="13315" width="44.5703125" style="2" customWidth="1"/>
    <col min="13316" max="13316" width="7.28515625" style="2" customWidth="1"/>
    <col min="13317" max="13330" width="6" style="2" customWidth="1"/>
    <col min="13331" max="13569" width="5.5703125" style="2"/>
    <col min="13570" max="13570" width="5.7109375" style="2" customWidth="1"/>
    <col min="13571" max="13571" width="44.5703125" style="2" customWidth="1"/>
    <col min="13572" max="13572" width="7.28515625" style="2" customWidth="1"/>
    <col min="13573" max="13586" width="6" style="2" customWidth="1"/>
    <col min="13587" max="13825" width="5.5703125" style="2"/>
    <col min="13826" max="13826" width="5.7109375" style="2" customWidth="1"/>
    <col min="13827" max="13827" width="44.5703125" style="2" customWidth="1"/>
    <col min="13828" max="13828" width="7.28515625" style="2" customWidth="1"/>
    <col min="13829" max="13842" width="6" style="2" customWidth="1"/>
    <col min="13843" max="14081" width="5.5703125" style="2"/>
    <col min="14082" max="14082" width="5.7109375" style="2" customWidth="1"/>
    <col min="14083" max="14083" width="44.5703125" style="2" customWidth="1"/>
    <col min="14084" max="14084" width="7.28515625" style="2" customWidth="1"/>
    <col min="14085" max="14098" width="6" style="2" customWidth="1"/>
    <col min="14099" max="14337" width="5.5703125" style="2"/>
    <col min="14338" max="14338" width="5.7109375" style="2" customWidth="1"/>
    <col min="14339" max="14339" width="44.5703125" style="2" customWidth="1"/>
    <col min="14340" max="14340" width="7.28515625" style="2" customWidth="1"/>
    <col min="14341" max="14354" width="6" style="2" customWidth="1"/>
    <col min="14355" max="14593" width="5.5703125" style="2"/>
    <col min="14594" max="14594" width="5.7109375" style="2" customWidth="1"/>
    <col min="14595" max="14595" width="44.5703125" style="2" customWidth="1"/>
    <col min="14596" max="14596" width="7.28515625" style="2" customWidth="1"/>
    <col min="14597" max="14610" width="6" style="2" customWidth="1"/>
    <col min="14611" max="14849" width="5.5703125" style="2"/>
    <col min="14850" max="14850" width="5.7109375" style="2" customWidth="1"/>
    <col min="14851" max="14851" width="44.5703125" style="2" customWidth="1"/>
    <col min="14852" max="14852" width="7.28515625" style="2" customWidth="1"/>
    <col min="14853" max="14866" width="6" style="2" customWidth="1"/>
    <col min="14867" max="15105" width="5.5703125" style="2"/>
    <col min="15106" max="15106" width="5.7109375" style="2" customWidth="1"/>
    <col min="15107" max="15107" width="44.5703125" style="2" customWidth="1"/>
    <col min="15108" max="15108" width="7.28515625" style="2" customWidth="1"/>
    <col min="15109" max="15122" width="6" style="2" customWidth="1"/>
    <col min="15123" max="15361" width="5.5703125" style="2"/>
    <col min="15362" max="15362" width="5.7109375" style="2" customWidth="1"/>
    <col min="15363" max="15363" width="44.5703125" style="2" customWidth="1"/>
    <col min="15364" max="15364" width="7.28515625" style="2" customWidth="1"/>
    <col min="15365" max="15378" width="6" style="2" customWidth="1"/>
    <col min="15379" max="15617" width="5.5703125" style="2"/>
    <col min="15618" max="15618" width="5.7109375" style="2" customWidth="1"/>
    <col min="15619" max="15619" width="44.5703125" style="2" customWidth="1"/>
    <col min="15620" max="15620" width="7.28515625" style="2" customWidth="1"/>
    <col min="15621" max="15634" width="6" style="2" customWidth="1"/>
    <col min="15635" max="15873" width="5.5703125" style="2"/>
    <col min="15874" max="15874" width="5.7109375" style="2" customWidth="1"/>
    <col min="15875" max="15875" width="44.5703125" style="2" customWidth="1"/>
    <col min="15876" max="15876" width="7.28515625" style="2" customWidth="1"/>
    <col min="15877" max="15890" width="6" style="2" customWidth="1"/>
    <col min="15891" max="16129" width="5.5703125" style="2"/>
    <col min="16130" max="16130" width="5.7109375" style="2" customWidth="1"/>
    <col min="16131" max="16131" width="44.5703125" style="2" customWidth="1"/>
    <col min="16132" max="16132" width="7.28515625" style="2" customWidth="1"/>
    <col min="16133" max="16146" width="6" style="2" customWidth="1"/>
    <col min="16147" max="16384" width="5.5703125" style="2"/>
  </cols>
  <sheetData>
    <row r="1" spans="1:91" s="75" customFormat="1" ht="24.95" customHeight="1">
      <c r="A1" s="1003" t="s">
        <v>298</v>
      </c>
      <c r="B1" s="1003"/>
      <c r="C1" s="1003"/>
      <c r="D1" s="1003"/>
      <c r="E1" s="1003"/>
      <c r="F1" s="1003"/>
      <c r="G1" s="1003"/>
      <c r="H1" s="1003"/>
      <c r="I1" s="1003"/>
      <c r="J1" s="1003"/>
      <c r="K1" s="1003"/>
      <c r="L1" s="1003"/>
      <c r="M1" s="1003"/>
      <c r="N1" s="1003"/>
      <c r="O1" s="1003"/>
      <c r="P1" s="1003"/>
      <c r="Q1" s="237"/>
      <c r="R1" s="1062" t="s">
        <v>319</v>
      </c>
      <c r="S1" s="1063"/>
      <c r="U1" s="412"/>
    </row>
    <row r="2" spans="1:91" ht="9" customHeight="1">
      <c r="A2" s="1064"/>
      <c r="B2" s="1064"/>
      <c r="C2" s="239"/>
      <c r="D2" s="239"/>
      <c r="E2" s="239"/>
      <c r="F2" s="239"/>
      <c r="G2" s="239"/>
      <c r="H2" s="239"/>
      <c r="I2" s="239"/>
      <c r="J2" s="239"/>
      <c r="K2" s="239"/>
      <c r="L2" s="302"/>
      <c r="M2" s="302"/>
      <c r="N2" s="302"/>
      <c r="O2" s="302"/>
      <c r="P2" s="302"/>
      <c r="Q2" s="1056"/>
      <c r="R2" s="1056"/>
      <c r="S2" s="1056"/>
    </row>
    <row r="3" spans="1:91" s="77" customFormat="1" ht="27.75" customHeight="1">
      <c r="A3" s="1008" t="s">
        <v>295</v>
      </c>
      <c r="B3" s="1065" t="s">
        <v>48</v>
      </c>
      <c r="C3" s="1047" t="s">
        <v>55</v>
      </c>
      <c r="D3" s="1014" t="s">
        <v>4</v>
      </c>
      <c r="E3" s="1015"/>
      <c r="F3" s="1015"/>
      <c r="G3" s="1016"/>
      <c r="H3" s="1014" t="s">
        <v>167</v>
      </c>
      <c r="I3" s="1015"/>
      <c r="J3" s="1015"/>
      <c r="K3" s="1015"/>
      <c r="L3" s="1015"/>
      <c r="M3" s="1015"/>
      <c r="N3" s="1015"/>
      <c r="O3" s="1015"/>
      <c r="P3" s="1015"/>
      <c r="Q3" s="1059" t="s">
        <v>6</v>
      </c>
      <c r="R3" s="1059"/>
      <c r="S3" s="1059"/>
      <c r="U3" s="413"/>
    </row>
    <row r="4" spans="1:91" s="77" customFormat="1" ht="22.5" customHeight="1">
      <c r="A4" s="1009"/>
      <c r="B4" s="1066"/>
      <c r="C4" s="1048"/>
      <c r="D4" s="1060" t="s">
        <v>86</v>
      </c>
      <c r="E4" s="1034" t="s">
        <v>183</v>
      </c>
      <c r="F4" s="1034" t="s">
        <v>52</v>
      </c>
      <c r="G4" s="1034" t="s">
        <v>297</v>
      </c>
      <c r="H4" s="1034" t="s">
        <v>428</v>
      </c>
      <c r="I4" s="1034" t="s">
        <v>126</v>
      </c>
      <c r="J4" s="1034" t="s">
        <v>429</v>
      </c>
      <c r="K4" s="1034" t="s">
        <v>430</v>
      </c>
      <c r="L4" s="1034" t="s">
        <v>444</v>
      </c>
      <c r="M4" s="1034" t="s">
        <v>431</v>
      </c>
      <c r="N4" s="1034" t="s">
        <v>50</v>
      </c>
      <c r="O4" s="1034" t="s">
        <v>49</v>
      </c>
      <c r="P4" s="1034" t="s">
        <v>15</v>
      </c>
      <c r="Q4" s="1034" t="s">
        <v>173</v>
      </c>
      <c r="R4" s="1057" t="s">
        <v>18</v>
      </c>
      <c r="S4" s="1058"/>
      <c r="U4" s="413"/>
    </row>
    <row r="5" spans="1:91" s="78" customFormat="1" ht="126" customHeight="1">
      <c r="A5" s="1009"/>
      <c r="B5" s="1066"/>
      <c r="C5" s="1048"/>
      <c r="D5" s="1061"/>
      <c r="E5" s="1035"/>
      <c r="F5" s="1035"/>
      <c r="G5" s="1035"/>
      <c r="H5" s="1035"/>
      <c r="I5" s="1035"/>
      <c r="J5" s="1035"/>
      <c r="K5" s="1035"/>
      <c r="L5" s="1035"/>
      <c r="M5" s="1035"/>
      <c r="N5" s="1035"/>
      <c r="O5" s="1035"/>
      <c r="P5" s="1035"/>
      <c r="Q5" s="1035"/>
      <c r="R5" s="257" t="s">
        <v>20</v>
      </c>
      <c r="S5" s="257" t="s">
        <v>21</v>
      </c>
      <c r="U5" s="6"/>
    </row>
    <row r="6" spans="1:91" s="16" customFormat="1" ht="15" customHeight="1">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c r="Q6" s="291">
        <v>17</v>
      </c>
      <c r="R6" s="291">
        <v>18</v>
      </c>
      <c r="S6" s="291">
        <v>19</v>
      </c>
      <c r="T6" s="36"/>
      <c r="U6" s="27"/>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row>
    <row r="7" spans="1:91" s="79" customFormat="1" ht="19.5" customHeight="1">
      <c r="A7" s="243" t="s">
        <v>22</v>
      </c>
      <c r="B7" s="303" t="s">
        <v>48</v>
      </c>
      <c r="C7" s="481">
        <f>SUM(C8:C18)</f>
        <v>0</v>
      </c>
      <c r="D7" s="481">
        <f t="shared" ref="D7:S7" si="0">SUM(D8:D18)</f>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si="0"/>
        <v>0</v>
      </c>
      <c r="Q7" s="481">
        <f t="shared" si="0"/>
        <v>0</v>
      </c>
      <c r="R7" s="481">
        <f t="shared" si="0"/>
        <v>0</v>
      </c>
      <c r="S7" s="481">
        <f t="shared" si="0"/>
        <v>0</v>
      </c>
      <c r="T7" s="138" t="str">
        <f>IF(AND(H7&lt;=C7,I7&lt;=C7,J7&lt;=C7,K7&lt;=C7,L7&lt;=C7,M7&lt;=C7,N7&lt;=C7,O7&lt;=C7,P7&lt;=C7,Q7&lt;=C7),"Đúng","Sai")</f>
        <v>Đúng</v>
      </c>
      <c r="U7" s="138" t="str">
        <f t="shared" ref="U7:U18" si="1">IF(AND(S7&lt;=R7,R7&lt;=Q7),"Đúng","Sai")</f>
        <v>Đúng</v>
      </c>
    </row>
    <row r="8" spans="1:91" s="81" customFormat="1" ht="19.5" customHeight="1">
      <c r="A8" s="209"/>
      <c r="B8" s="201" t="s">
        <v>177</v>
      </c>
      <c r="C8" s="352">
        <f>SUM(D8:G8)</f>
        <v>0</v>
      </c>
      <c r="D8" s="105"/>
      <c r="E8" s="577"/>
      <c r="F8" s="577"/>
      <c r="G8" s="577"/>
      <c r="H8" s="105"/>
      <c r="I8" s="105"/>
      <c r="J8" s="105"/>
      <c r="K8" s="105"/>
      <c r="L8" s="105"/>
      <c r="M8" s="105"/>
      <c r="N8" s="105"/>
      <c r="O8" s="105"/>
      <c r="P8" s="105"/>
      <c r="Q8" s="105"/>
      <c r="R8" s="105"/>
      <c r="S8" s="105"/>
      <c r="T8" s="138" t="str">
        <f t="shared" ref="T8:T18" si="2">IF(AND(H8&lt;=C8,I8&lt;=C8,J8&lt;=C8,K8&lt;=C8,L8&lt;=C8,M8&lt;=C8,N8&lt;=C8,O8&lt;=C8,P8&lt;=C8,Q8&lt;=C8),"Đúng","Sai")</f>
        <v>Đúng</v>
      </c>
      <c r="U8" s="138" t="str">
        <f t="shared" si="1"/>
        <v>Đúng</v>
      </c>
    </row>
    <row r="9" spans="1:91" s="81" customFormat="1" ht="21" customHeight="1">
      <c r="A9" s="209"/>
      <c r="B9" s="201" t="s">
        <v>46</v>
      </c>
      <c r="C9" s="352">
        <f t="shared" ref="C9:C18" si="3">SUM(D9:G9)</f>
        <v>0</v>
      </c>
      <c r="D9" s="105"/>
      <c r="E9" s="577"/>
      <c r="F9" s="577"/>
      <c r="G9" s="577"/>
      <c r="H9" s="105"/>
      <c r="I9" s="105"/>
      <c r="J9" s="105"/>
      <c r="K9" s="105"/>
      <c r="L9" s="105"/>
      <c r="M9" s="105"/>
      <c r="N9" s="105"/>
      <c r="O9" s="105"/>
      <c r="P9" s="105"/>
      <c r="Q9" s="105"/>
      <c r="R9" s="105"/>
      <c r="S9" s="105"/>
      <c r="T9" s="138" t="str">
        <f t="shared" si="2"/>
        <v>Đúng</v>
      </c>
      <c r="U9" s="138" t="str">
        <f t="shared" si="1"/>
        <v>Đúng</v>
      </c>
    </row>
    <row r="10" spans="1:91" s="5" customFormat="1" ht="21" customHeight="1">
      <c r="A10" s="209"/>
      <c r="B10" s="201" t="s">
        <v>178</v>
      </c>
      <c r="C10" s="352">
        <f t="shared" si="3"/>
        <v>0</v>
      </c>
      <c r="D10" s="104"/>
      <c r="E10" s="578"/>
      <c r="F10" s="578"/>
      <c r="G10" s="578"/>
      <c r="H10" s="104"/>
      <c r="I10" s="104"/>
      <c r="J10" s="104"/>
      <c r="K10" s="104"/>
      <c r="L10" s="104"/>
      <c r="M10" s="104"/>
      <c r="N10" s="104"/>
      <c r="O10" s="104"/>
      <c r="P10" s="104"/>
      <c r="Q10" s="105"/>
      <c r="R10" s="104"/>
      <c r="S10" s="104"/>
      <c r="T10" s="138" t="str">
        <f t="shared" si="2"/>
        <v>Đúng</v>
      </c>
      <c r="U10" s="138" t="str">
        <f t="shared" si="1"/>
        <v>Đúng</v>
      </c>
    </row>
    <row r="11" spans="1:91" s="5" customFormat="1" ht="21" customHeight="1">
      <c r="A11" s="209"/>
      <c r="B11" s="201" t="s">
        <v>107</v>
      </c>
      <c r="C11" s="352">
        <f t="shared" si="3"/>
        <v>0</v>
      </c>
      <c r="D11" s="104"/>
      <c r="E11" s="104"/>
      <c r="F11" s="578"/>
      <c r="G11" s="578"/>
      <c r="H11" s="104"/>
      <c r="I11" s="104"/>
      <c r="J11" s="104"/>
      <c r="K11" s="104"/>
      <c r="L11" s="104"/>
      <c r="M11" s="104"/>
      <c r="N11" s="104"/>
      <c r="O11" s="104"/>
      <c r="P11" s="104"/>
      <c r="Q11" s="105"/>
      <c r="R11" s="104"/>
      <c r="S11" s="104"/>
      <c r="T11" s="138" t="str">
        <f t="shared" si="2"/>
        <v>Đúng</v>
      </c>
      <c r="U11" s="138" t="str">
        <f t="shared" si="1"/>
        <v>Đúng</v>
      </c>
    </row>
    <row r="12" spans="1:91" s="5" customFormat="1" ht="19.5" customHeight="1">
      <c r="A12" s="209"/>
      <c r="B12" s="201" t="s">
        <v>9</v>
      </c>
      <c r="C12" s="352">
        <f t="shared" si="3"/>
        <v>0</v>
      </c>
      <c r="D12" s="104"/>
      <c r="E12" s="104"/>
      <c r="F12" s="578"/>
      <c r="G12" s="578"/>
      <c r="H12" s="104"/>
      <c r="I12" s="104"/>
      <c r="J12" s="104"/>
      <c r="K12" s="104"/>
      <c r="L12" s="104"/>
      <c r="M12" s="104"/>
      <c r="N12" s="104"/>
      <c r="O12" s="104"/>
      <c r="P12" s="104"/>
      <c r="Q12" s="105"/>
      <c r="R12" s="104"/>
      <c r="S12" s="104"/>
      <c r="T12" s="138" t="str">
        <f t="shared" si="2"/>
        <v>Đúng</v>
      </c>
      <c r="U12" s="138" t="str">
        <f t="shared" si="1"/>
        <v>Đúng</v>
      </c>
    </row>
    <row r="13" spans="1:91" s="5" customFormat="1" ht="21" customHeight="1">
      <c r="A13" s="209"/>
      <c r="B13" s="201" t="s">
        <v>179</v>
      </c>
      <c r="C13" s="352">
        <f t="shared" si="3"/>
        <v>0</v>
      </c>
      <c r="D13" s="104"/>
      <c r="E13" s="104"/>
      <c r="F13" s="578"/>
      <c r="G13" s="578"/>
      <c r="H13" s="104"/>
      <c r="I13" s="104"/>
      <c r="J13" s="104"/>
      <c r="K13" s="104"/>
      <c r="L13" s="104"/>
      <c r="M13" s="104"/>
      <c r="N13" s="104"/>
      <c r="O13" s="104"/>
      <c r="P13" s="104"/>
      <c r="Q13" s="105"/>
      <c r="R13" s="104"/>
      <c r="S13" s="104"/>
      <c r="T13" s="138" t="str">
        <f t="shared" si="2"/>
        <v>Đúng</v>
      </c>
      <c r="U13" s="138" t="str">
        <f t="shared" si="1"/>
        <v>Đúng</v>
      </c>
    </row>
    <row r="14" spans="1:91" s="5" customFormat="1" ht="18.75" customHeight="1">
      <c r="A14" s="209"/>
      <c r="B14" s="201" t="s">
        <v>109</v>
      </c>
      <c r="C14" s="352">
        <f t="shared" si="3"/>
        <v>0</v>
      </c>
      <c r="D14" s="104"/>
      <c r="E14" s="104"/>
      <c r="F14" s="104"/>
      <c r="G14" s="578"/>
      <c r="H14" s="104"/>
      <c r="I14" s="104"/>
      <c r="J14" s="104"/>
      <c r="K14" s="104"/>
      <c r="L14" s="104"/>
      <c r="M14" s="104"/>
      <c r="N14" s="104"/>
      <c r="O14" s="104"/>
      <c r="P14" s="104"/>
      <c r="Q14" s="105"/>
      <c r="R14" s="104"/>
      <c r="S14" s="104"/>
      <c r="T14" s="138" t="str">
        <f t="shared" si="2"/>
        <v>Đúng</v>
      </c>
      <c r="U14" s="138" t="str">
        <f t="shared" si="1"/>
        <v>Đúng</v>
      </c>
    </row>
    <row r="15" spans="1:91" s="5" customFormat="1" ht="16.5" customHeight="1">
      <c r="A15" s="209"/>
      <c r="B15" s="201" t="s">
        <v>297</v>
      </c>
      <c r="C15" s="352">
        <f t="shared" si="3"/>
        <v>0</v>
      </c>
      <c r="D15" s="104"/>
      <c r="E15" s="104"/>
      <c r="F15" s="104"/>
      <c r="G15" s="578"/>
      <c r="H15" s="104"/>
      <c r="I15" s="104"/>
      <c r="J15" s="104"/>
      <c r="K15" s="104"/>
      <c r="L15" s="104"/>
      <c r="M15" s="104"/>
      <c r="N15" s="104"/>
      <c r="O15" s="104"/>
      <c r="P15" s="104"/>
      <c r="Q15" s="105"/>
      <c r="R15" s="104"/>
      <c r="S15" s="104"/>
      <c r="T15" s="138" t="str">
        <f t="shared" si="2"/>
        <v>Đúng</v>
      </c>
      <c r="U15" s="138" t="str">
        <f t="shared" si="1"/>
        <v>Đúng</v>
      </c>
    </row>
    <row r="16" spans="1:91" s="5" customFormat="1" ht="18" customHeight="1">
      <c r="A16" s="209"/>
      <c r="B16" s="201" t="s">
        <v>12</v>
      </c>
      <c r="C16" s="203">
        <f t="shared" si="3"/>
        <v>0</v>
      </c>
      <c r="D16" s="104"/>
      <c r="E16" s="104"/>
      <c r="F16" s="104"/>
      <c r="G16" s="104"/>
      <c r="H16" s="104"/>
      <c r="I16" s="104"/>
      <c r="J16" s="104"/>
      <c r="K16" s="104"/>
      <c r="L16" s="104"/>
      <c r="M16" s="104"/>
      <c r="N16" s="104"/>
      <c r="O16" s="104"/>
      <c r="P16" s="104"/>
      <c r="Q16" s="105"/>
      <c r="R16" s="104"/>
      <c r="S16" s="104"/>
      <c r="T16" s="138" t="str">
        <f t="shared" si="2"/>
        <v>Đúng</v>
      </c>
      <c r="U16" s="138" t="str">
        <f t="shared" si="1"/>
        <v>Đúng</v>
      </c>
    </row>
    <row r="17" spans="1:21" s="5" customFormat="1" ht="18" customHeight="1">
      <c r="A17" s="209"/>
      <c r="B17" s="201" t="s">
        <v>311</v>
      </c>
      <c r="C17" s="203">
        <f t="shared" si="3"/>
        <v>0</v>
      </c>
      <c r="D17" s="104"/>
      <c r="E17" s="104"/>
      <c r="F17" s="104"/>
      <c r="G17" s="104"/>
      <c r="H17" s="104"/>
      <c r="I17" s="104"/>
      <c r="J17" s="104"/>
      <c r="K17" s="104"/>
      <c r="L17" s="104"/>
      <c r="M17" s="104"/>
      <c r="N17" s="104"/>
      <c r="O17" s="104"/>
      <c r="P17" s="104"/>
      <c r="Q17" s="105"/>
      <c r="R17" s="104"/>
      <c r="S17" s="104"/>
      <c r="T17" s="138" t="str">
        <f t="shared" si="2"/>
        <v>Đúng</v>
      </c>
      <c r="U17" s="138" t="str">
        <f t="shared" si="1"/>
        <v>Đúng</v>
      </c>
    </row>
    <row r="18" spans="1:21" s="5" customFormat="1" ht="18" customHeight="1">
      <c r="A18" s="209"/>
      <c r="B18" s="256" t="s">
        <v>359</v>
      </c>
      <c r="C18" s="206">
        <f t="shared" si="3"/>
        <v>0</v>
      </c>
      <c r="D18" s="106"/>
      <c r="E18" s="106"/>
      <c r="F18" s="106"/>
      <c r="G18" s="106"/>
      <c r="H18" s="106"/>
      <c r="I18" s="106"/>
      <c r="J18" s="106"/>
      <c r="K18" s="106"/>
      <c r="L18" s="106"/>
      <c r="M18" s="106"/>
      <c r="N18" s="106"/>
      <c r="O18" s="106"/>
      <c r="P18" s="106"/>
      <c r="Q18" s="105"/>
      <c r="R18" s="106"/>
      <c r="S18" s="106"/>
      <c r="T18" s="138" t="str">
        <f t="shared" si="2"/>
        <v>Đúng</v>
      </c>
      <c r="U18" s="138" t="str">
        <f t="shared" si="1"/>
        <v>Đúng</v>
      </c>
    </row>
    <row r="19" spans="1:21" s="5" customFormat="1" ht="18" customHeight="1">
      <c r="A19" s="243" t="s">
        <v>27</v>
      </c>
      <c r="B19" s="266" t="s">
        <v>6</v>
      </c>
      <c r="C19" s="576"/>
      <c r="D19" s="576"/>
      <c r="E19" s="576"/>
      <c r="F19" s="576"/>
      <c r="G19" s="576"/>
      <c r="H19" s="576"/>
      <c r="I19" s="576"/>
      <c r="J19" s="576"/>
      <c r="K19" s="576"/>
      <c r="L19" s="576"/>
      <c r="M19" s="576"/>
      <c r="N19" s="576"/>
      <c r="O19" s="576"/>
      <c r="P19" s="576"/>
      <c r="Q19" s="576"/>
      <c r="R19" s="576"/>
      <c r="S19" s="576"/>
      <c r="T19" s="79"/>
      <c r="U19" s="412"/>
    </row>
    <row r="20" spans="1:21" s="5" customFormat="1" ht="21" customHeight="1">
      <c r="A20" s="204"/>
      <c r="B20" s="201" t="s">
        <v>173</v>
      </c>
      <c r="C20" s="353">
        <f>SUM(D20:G20)</f>
        <v>0</v>
      </c>
      <c r="D20" s="104"/>
      <c r="E20" s="104"/>
      <c r="F20" s="104"/>
      <c r="G20" s="104"/>
      <c r="H20" s="104"/>
      <c r="I20" s="104"/>
      <c r="J20" s="104"/>
      <c r="K20" s="104"/>
      <c r="L20" s="104"/>
      <c r="M20" s="104"/>
      <c r="N20" s="104"/>
      <c r="O20" s="104"/>
      <c r="P20" s="104"/>
      <c r="Q20" s="577"/>
      <c r="R20" s="577"/>
      <c r="S20" s="577"/>
      <c r="T20" s="79"/>
      <c r="U20" s="412"/>
    </row>
    <row r="21" spans="1:21" s="5" customFormat="1" ht="17.25" customHeight="1">
      <c r="A21" s="204"/>
      <c r="B21" s="201" t="s">
        <v>20</v>
      </c>
      <c r="C21" s="353">
        <f>SUM(D21:G21)</f>
        <v>0</v>
      </c>
      <c r="D21" s="104"/>
      <c r="E21" s="104"/>
      <c r="F21" s="104"/>
      <c r="G21" s="104"/>
      <c r="H21" s="104"/>
      <c r="I21" s="104"/>
      <c r="J21" s="104"/>
      <c r="K21" s="104"/>
      <c r="L21" s="104"/>
      <c r="M21" s="104"/>
      <c r="N21" s="104"/>
      <c r="O21" s="104"/>
      <c r="P21" s="104"/>
      <c r="Q21" s="578"/>
      <c r="R21" s="578"/>
      <c r="S21" s="578"/>
      <c r="T21" s="79"/>
      <c r="U21" s="412"/>
    </row>
    <row r="22" spans="1:21" s="5" customFormat="1" ht="17.25" customHeight="1">
      <c r="A22" s="264"/>
      <c r="B22" s="265" t="s">
        <v>21</v>
      </c>
      <c r="C22" s="354">
        <f>SUM(D22:G22)</f>
        <v>0</v>
      </c>
      <c r="D22" s="107"/>
      <c r="E22" s="107"/>
      <c r="F22" s="107"/>
      <c r="G22" s="107"/>
      <c r="H22" s="107"/>
      <c r="I22" s="107"/>
      <c r="J22" s="107"/>
      <c r="K22" s="107"/>
      <c r="L22" s="107"/>
      <c r="M22" s="107"/>
      <c r="N22" s="107"/>
      <c r="O22" s="107"/>
      <c r="P22" s="107"/>
      <c r="Q22" s="579"/>
      <c r="R22" s="579"/>
      <c r="S22" s="579"/>
      <c r="T22" s="79"/>
      <c r="U22" s="412"/>
    </row>
    <row r="23" spans="1:21" s="112" customFormat="1" ht="24" customHeight="1">
      <c r="A23" s="414"/>
      <c r="C23" s="138" t="str">
        <f>IF(AND(C22&lt;=C21,C21&lt;=C20,C20&lt;=C7),"Đúng","Sai")</f>
        <v>Đúng</v>
      </c>
      <c r="D23" s="138" t="str">
        <f t="shared" ref="D23:P23" si="4">IF(AND(D22&lt;=D21,D21&lt;=D20,D20&lt;=D7),"Đúng","Sai")</f>
        <v>Đúng</v>
      </c>
      <c r="E23" s="138" t="str">
        <f t="shared" si="4"/>
        <v>Đúng</v>
      </c>
      <c r="F23" s="138" t="str">
        <f t="shared" si="4"/>
        <v>Đúng</v>
      </c>
      <c r="G23" s="138" t="str">
        <f t="shared" si="4"/>
        <v>Đúng</v>
      </c>
      <c r="H23" s="138" t="str">
        <f t="shared" si="4"/>
        <v>Đúng</v>
      </c>
      <c r="I23" s="138" t="str">
        <f t="shared" si="4"/>
        <v>Đúng</v>
      </c>
      <c r="J23" s="138" t="str">
        <f t="shared" si="4"/>
        <v>Đúng</v>
      </c>
      <c r="K23" s="138" t="str">
        <f t="shared" si="4"/>
        <v>Đúng</v>
      </c>
      <c r="L23" s="138" t="str">
        <f t="shared" si="4"/>
        <v>Đúng</v>
      </c>
      <c r="M23" s="138" t="str">
        <f t="shared" si="4"/>
        <v>Đúng</v>
      </c>
      <c r="N23" s="138" t="str">
        <f t="shared" si="4"/>
        <v>Đúng</v>
      </c>
      <c r="O23" s="138" t="str">
        <f t="shared" si="4"/>
        <v>Đúng</v>
      </c>
      <c r="P23" s="138" t="str">
        <f t="shared" si="4"/>
        <v>Đúng</v>
      </c>
      <c r="Q23" s="415"/>
      <c r="T23" s="580"/>
      <c r="U23" s="398"/>
    </row>
    <row r="24" spans="1:21" s="8" customFormat="1" ht="15.75" customHeight="1">
      <c r="A24" s="9"/>
      <c r="C24" s="138" t="str">
        <f>IF(Q7=C20, "Đúng", "Sai")</f>
        <v>Đúng</v>
      </c>
      <c r="D24" s="110"/>
      <c r="T24" s="6"/>
      <c r="U24" s="6"/>
    </row>
    <row r="25" spans="1:21" s="8" customFormat="1" ht="15.75" customHeight="1">
      <c r="A25" s="9"/>
      <c r="C25" s="138" t="str">
        <f>IF(R7=C21, "Đúng", "Sai")</f>
        <v>Đúng</v>
      </c>
      <c r="D25" s="110"/>
      <c r="T25" s="6"/>
      <c r="U25" s="6"/>
    </row>
    <row r="26" spans="1:21" s="8" customFormat="1" ht="16.5" customHeight="1">
      <c r="A26" s="9"/>
      <c r="C26" s="138" t="str">
        <f>IF(S7=C22, "Đúng", "Sai")</f>
        <v>Đúng</v>
      </c>
      <c r="D26" s="110"/>
      <c r="T26" s="6"/>
      <c r="U26" s="6"/>
    </row>
    <row r="27" spans="1:21">
      <c r="C27" s="111"/>
      <c r="D27" s="112"/>
    </row>
  </sheetData>
  <sheetProtection sheet="1" formatCells="0" formatColumns="0" formatRows="0"/>
  <mergeCells count="25">
    <mergeCell ref="R1:S1"/>
    <mergeCell ref="Q4:Q5"/>
    <mergeCell ref="I4:I5"/>
    <mergeCell ref="O4:O5"/>
    <mergeCell ref="J4:J5"/>
    <mergeCell ref="K4:K5"/>
    <mergeCell ref="L4:L5"/>
    <mergeCell ref="M4:M5"/>
    <mergeCell ref="N4:N5"/>
    <mergeCell ref="P4:P5"/>
    <mergeCell ref="A1:P1"/>
    <mergeCell ref="A2:B2"/>
    <mergeCell ref="Q2:S2"/>
    <mergeCell ref="A3:A5"/>
    <mergeCell ref="B3:B5"/>
    <mergeCell ref="C3:C5"/>
    <mergeCell ref="D3:G3"/>
    <mergeCell ref="H3:P3"/>
    <mergeCell ref="Q3:S3"/>
    <mergeCell ref="D4:D5"/>
    <mergeCell ref="E4:E5"/>
    <mergeCell ref="F4:F5"/>
    <mergeCell ref="G4:G5"/>
    <mergeCell ref="H4:H5"/>
    <mergeCell ref="R4:S4"/>
  </mergeCells>
  <conditionalFormatting sqref="U1:U1048576 A23:XFD26">
    <cfRule type="cellIs" dxfId="57" priority="5" operator="equal">
      <formula>"Đúng"</formula>
    </cfRule>
  </conditionalFormatting>
  <conditionalFormatting sqref="J18">
    <cfRule type="cellIs" dxfId="56" priority="3" operator="equal">
      <formula>"Đúng"</formula>
    </cfRule>
  </conditionalFormatting>
  <conditionalFormatting sqref="T7:T18">
    <cfRule type="cellIs" dxfId="55" priority="2" operator="equal">
      <formula>"Đúng"</formula>
    </cfRule>
  </conditionalFormatting>
  <pageMargins left="0.51181102362204722" right="0.23622047244094491" top="0" bottom="0" header="0" footer="0"/>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9">
    <tabColor rgb="FFFFFF00"/>
    <pageSetUpPr fitToPage="1"/>
  </sheetPr>
  <dimension ref="A1:Z34"/>
  <sheetViews>
    <sheetView zoomScale="115" zoomScaleNormal="115" workbookViewId="0">
      <selection sqref="A1:W29"/>
    </sheetView>
  </sheetViews>
  <sheetFormatPr defaultColWidth="9.140625" defaultRowHeight="15.75"/>
  <cols>
    <col min="1" max="1" width="4.140625" style="6" customWidth="1"/>
    <col min="2" max="2" width="26.140625" style="10" customWidth="1"/>
    <col min="3" max="3" width="6.140625" style="7" customWidth="1"/>
    <col min="4" max="5" width="4.7109375" style="2" customWidth="1"/>
    <col min="6" max="7" width="5" style="2" customWidth="1"/>
    <col min="8" max="8" width="4.7109375" style="2" customWidth="1"/>
    <col min="9" max="9" width="5.140625" style="2" customWidth="1"/>
    <col min="10" max="12" width="4.7109375" style="2" customWidth="1"/>
    <col min="13" max="15" width="4.85546875" style="2" customWidth="1"/>
    <col min="16" max="16" width="6" style="2" customWidth="1"/>
    <col min="17" max="23" width="5.140625" style="2" customWidth="1"/>
    <col min="24" max="24" width="7.42578125" style="2" customWidth="1"/>
    <col min="25" max="25" width="7" style="2" customWidth="1"/>
    <col min="26" max="26" width="7.42578125" style="2" customWidth="1"/>
    <col min="27" max="16384" width="9.140625" style="2"/>
  </cols>
  <sheetData>
    <row r="1" spans="1:26" s="17" customFormat="1" ht="23.25" customHeight="1">
      <c r="A1" s="1067" t="s">
        <v>125</v>
      </c>
      <c r="B1" s="1067"/>
      <c r="C1" s="1067"/>
      <c r="D1" s="1067"/>
      <c r="E1" s="1067"/>
      <c r="F1" s="1067"/>
      <c r="G1" s="1067"/>
      <c r="H1" s="1067"/>
      <c r="I1" s="1067"/>
      <c r="J1" s="1067"/>
      <c r="K1" s="1067"/>
      <c r="L1" s="1067"/>
      <c r="M1" s="1067"/>
      <c r="N1" s="1067"/>
      <c r="O1" s="1067"/>
      <c r="P1" s="1067"/>
      <c r="Q1" s="1067"/>
      <c r="R1" s="1067"/>
      <c r="S1" s="1067"/>
      <c r="T1" s="1067"/>
      <c r="U1" s="1067"/>
      <c r="V1" s="1080" t="s">
        <v>320</v>
      </c>
      <c r="W1" s="1081"/>
    </row>
    <row r="2" spans="1:26" ht="16.5" customHeight="1">
      <c r="A2" s="1068" t="s">
        <v>124</v>
      </c>
      <c r="B2" s="1068"/>
      <c r="C2" s="1068"/>
      <c r="D2" s="1068"/>
      <c r="E2" s="1068"/>
      <c r="F2" s="1068"/>
      <c r="G2" s="1068"/>
      <c r="H2" s="1068"/>
      <c r="I2" s="1068"/>
      <c r="J2" s="1068"/>
      <c r="K2" s="1068"/>
      <c r="L2" s="1068"/>
      <c r="M2" s="1068"/>
      <c r="N2" s="1068"/>
      <c r="O2" s="1068"/>
      <c r="P2" s="1068"/>
      <c r="Q2" s="1068"/>
      <c r="R2" s="1068"/>
      <c r="S2" s="1068"/>
      <c r="T2" s="1068"/>
      <c r="U2" s="1068"/>
      <c r="V2" s="1082" t="s">
        <v>123</v>
      </c>
      <c r="W2" s="1082"/>
    </row>
    <row r="3" spans="1:26" s="29" customFormat="1" ht="15.75" customHeight="1">
      <c r="A3" s="1071" t="s">
        <v>295</v>
      </c>
      <c r="B3" s="1073" t="s">
        <v>122</v>
      </c>
      <c r="C3" s="1075" t="s">
        <v>121</v>
      </c>
      <c r="D3" s="1077" t="s">
        <v>61</v>
      </c>
      <c r="E3" s="1078"/>
      <c r="F3" s="1078"/>
      <c r="G3" s="1078"/>
      <c r="H3" s="1078"/>
      <c r="I3" s="1078"/>
      <c r="J3" s="1078"/>
      <c r="K3" s="1078"/>
      <c r="L3" s="1079"/>
      <c r="M3" s="1070" t="s">
        <v>62</v>
      </c>
      <c r="N3" s="1070"/>
      <c r="O3" s="1070"/>
      <c r="P3" s="1070"/>
      <c r="Q3" s="1070"/>
      <c r="R3" s="1070"/>
      <c r="S3" s="1070"/>
      <c r="T3" s="1070"/>
      <c r="U3" s="1069" t="s">
        <v>63</v>
      </c>
      <c r="V3" s="1069"/>
      <c r="W3" s="1069"/>
    </row>
    <row r="4" spans="1:26" s="3" customFormat="1" ht="138" customHeight="1">
      <c r="A4" s="1072"/>
      <c r="B4" s="1074"/>
      <c r="C4" s="1076"/>
      <c r="D4" s="351" t="s">
        <v>120</v>
      </c>
      <c r="E4" s="351" t="s">
        <v>46</v>
      </c>
      <c r="F4" s="351" t="s">
        <v>550</v>
      </c>
      <c r="G4" s="351" t="s">
        <v>9</v>
      </c>
      <c r="H4" s="351" t="s">
        <v>52</v>
      </c>
      <c r="I4" s="351" t="s">
        <v>11</v>
      </c>
      <c r="J4" s="351" t="s">
        <v>297</v>
      </c>
      <c r="K4" s="351" t="s">
        <v>12</v>
      </c>
      <c r="L4" s="351" t="s">
        <v>119</v>
      </c>
      <c r="M4" s="351" t="s">
        <v>14</v>
      </c>
      <c r="N4" s="351" t="s">
        <v>545</v>
      </c>
      <c r="O4" s="351" t="s">
        <v>445</v>
      </c>
      <c r="P4" s="351" t="s">
        <v>67</v>
      </c>
      <c r="Q4" s="351" t="s">
        <v>360</v>
      </c>
      <c r="R4" s="351" t="s">
        <v>433</v>
      </c>
      <c r="S4" s="351" t="s">
        <v>498</v>
      </c>
      <c r="T4" s="351" t="s">
        <v>15</v>
      </c>
      <c r="U4" s="286" t="s">
        <v>118</v>
      </c>
      <c r="V4" s="286" t="s">
        <v>524</v>
      </c>
      <c r="W4" s="286" t="s">
        <v>117</v>
      </c>
    </row>
    <row r="5" spans="1:26" s="4" customFormat="1" ht="12.75" customHeight="1">
      <c r="A5" s="294">
        <v>1</v>
      </c>
      <c r="B5" s="294">
        <v>2</v>
      </c>
      <c r="C5" s="291">
        <v>3</v>
      </c>
      <c r="D5" s="291">
        <v>4</v>
      </c>
      <c r="E5" s="291">
        <v>5</v>
      </c>
      <c r="F5" s="291">
        <v>6</v>
      </c>
      <c r="G5" s="291">
        <v>7</v>
      </c>
      <c r="H5" s="291">
        <v>8</v>
      </c>
      <c r="I5" s="291">
        <v>9</v>
      </c>
      <c r="J5" s="291">
        <v>10</v>
      </c>
      <c r="K5" s="291">
        <v>11</v>
      </c>
      <c r="L5" s="291">
        <v>12</v>
      </c>
      <c r="M5" s="291">
        <v>13</v>
      </c>
      <c r="N5" s="291">
        <v>14</v>
      </c>
      <c r="O5" s="291">
        <v>15</v>
      </c>
      <c r="P5" s="291">
        <v>16</v>
      </c>
      <c r="Q5" s="291">
        <v>17</v>
      </c>
      <c r="R5" s="291">
        <v>18</v>
      </c>
      <c r="S5" s="291">
        <v>19</v>
      </c>
      <c r="T5" s="291">
        <v>20</v>
      </c>
      <c r="U5" s="291">
        <v>21</v>
      </c>
      <c r="V5" s="291">
        <v>22</v>
      </c>
      <c r="W5" s="291">
        <v>23</v>
      </c>
      <c r="Y5" s="36"/>
    </row>
    <row r="6" spans="1:26" s="5" customFormat="1" ht="15" customHeight="1">
      <c r="A6" s="208" t="s">
        <v>22</v>
      </c>
      <c r="B6" s="261" t="s">
        <v>412</v>
      </c>
      <c r="C6" s="262">
        <f>SUM(C7:C10)</f>
        <v>0</v>
      </c>
      <c r="D6" s="262">
        <f t="shared" ref="D6:W6" si="0">SUM(D7:D10)</f>
        <v>0</v>
      </c>
      <c r="E6" s="262">
        <f t="shared" si="0"/>
        <v>0</v>
      </c>
      <c r="F6" s="262">
        <f t="shared" si="0"/>
        <v>0</v>
      </c>
      <c r="G6" s="262">
        <f t="shared" si="0"/>
        <v>0</v>
      </c>
      <c r="H6" s="262">
        <f t="shared" si="0"/>
        <v>0</v>
      </c>
      <c r="I6" s="262">
        <f t="shared" si="0"/>
        <v>0</v>
      </c>
      <c r="J6" s="262">
        <f t="shared" si="0"/>
        <v>0</v>
      </c>
      <c r="K6" s="262">
        <f t="shared" si="0"/>
        <v>0</v>
      </c>
      <c r="L6" s="262">
        <f t="shared" si="0"/>
        <v>0</v>
      </c>
      <c r="M6" s="262">
        <f t="shared" si="0"/>
        <v>0</v>
      </c>
      <c r="N6" s="262">
        <f t="shared" ref="N6" si="1">SUM(N7:N10)</f>
        <v>0</v>
      </c>
      <c r="O6" s="262">
        <f t="shared" si="0"/>
        <v>0</v>
      </c>
      <c r="P6" s="262">
        <f t="shared" si="0"/>
        <v>0</v>
      </c>
      <c r="Q6" s="262">
        <f t="shared" si="0"/>
        <v>0</v>
      </c>
      <c r="R6" s="262">
        <f t="shared" si="0"/>
        <v>0</v>
      </c>
      <c r="S6" s="262">
        <f t="shared" si="0"/>
        <v>0</v>
      </c>
      <c r="T6" s="262">
        <f t="shared" si="0"/>
        <v>0</v>
      </c>
      <c r="U6" s="262">
        <f t="shared" si="0"/>
        <v>0</v>
      </c>
      <c r="V6" s="262">
        <f t="shared" si="0"/>
        <v>0</v>
      </c>
      <c r="W6" s="262">
        <f t="shared" si="0"/>
        <v>0</v>
      </c>
      <c r="X6" s="138" t="str">
        <f t="shared" ref="X6:X29" si="2">IF(AND(M6&lt;=C6,N6&lt;=C6,O6&lt;=C6,P6&lt;=C6,Q6&lt;=C6,R6&lt;=C6,S6&lt;=C6,T6&lt;=C6),"Đúng","Sai")</f>
        <v>Đúng</v>
      </c>
      <c r="Y6" s="138" t="str">
        <f t="shared" ref="Y6:Y29" si="3">IF(C6=U6+V6,"Đúng","Sai")</f>
        <v>Đúng</v>
      </c>
      <c r="Z6" s="138" t="str">
        <f t="shared" ref="Z6:Z29" si="4">IF(W6&lt;=V6,"Đúng","Sai")</f>
        <v>Đúng</v>
      </c>
    </row>
    <row r="7" spans="1:26" s="5" customFormat="1" ht="15" customHeight="1">
      <c r="A7" s="197"/>
      <c r="B7" s="263" t="s">
        <v>23</v>
      </c>
      <c r="C7" s="465">
        <f>SUM(D7:L7)</f>
        <v>0</v>
      </c>
      <c r="D7" s="466"/>
      <c r="E7" s="467"/>
      <c r="F7" s="581"/>
      <c r="G7" s="581"/>
      <c r="H7" s="581"/>
      <c r="I7" s="581"/>
      <c r="J7" s="581"/>
      <c r="K7" s="581"/>
      <c r="L7" s="467"/>
      <c r="M7" s="466"/>
      <c r="N7" s="466"/>
      <c r="O7" s="466"/>
      <c r="P7" s="466"/>
      <c r="Q7" s="466"/>
      <c r="R7" s="466"/>
      <c r="S7" s="466"/>
      <c r="T7" s="466"/>
      <c r="U7" s="466"/>
      <c r="V7" s="466"/>
      <c r="W7" s="466"/>
      <c r="X7" s="138" t="str">
        <f t="shared" si="2"/>
        <v>Đúng</v>
      </c>
      <c r="Y7" s="138" t="str">
        <f t="shared" si="3"/>
        <v>Đúng</v>
      </c>
      <c r="Z7" s="138" t="str">
        <f t="shared" si="4"/>
        <v>Đúng</v>
      </c>
    </row>
    <row r="8" spans="1:26" s="5" customFormat="1" ht="15" customHeight="1">
      <c r="A8" s="204"/>
      <c r="B8" s="201" t="s">
        <v>24</v>
      </c>
      <c r="C8" s="465">
        <f>SUM(D8:L8)</f>
        <v>0</v>
      </c>
      <c r="D8" s="296"/>
      <c r="E8" s="296"/>
      <c r="F8" s="296"/>
      <c r="G8" s="296"/>
      <c r="H8" s="582"/>
      <c r="I8" s="582"/>
      <c r="J8" s="582"/>
      <c r="K8" s="582"/>
      <c r="L8" s="468"/>
      <c r="M8" s="296"/>
      <c r="N8" s="296"/>
      <c r="O8" s="296"/>
      <c r="P8" s="296"/>
      <c r="Q8" s="296"/>
      <c r="R8" s="296"/>
      <c r="S8" s="296"/>
      <c r="T8" s="296"/>
      <c r="U8" s="296"/>
      <c r="V8" s="296"/>
      <c r="W8" s="296"/>
      <c r="X8" s="138" t="str">
        <f t="shared" si="2"/>
        <v>Đúng</v>
      </c>
      <c r="Y8" s="138" t="str">
        <f t="shared" si="3"/>
        <v>Đúng</v>
      </c>
      <c r="Z8" s="138" t="str">
        <f t="shared" si="4"/>
        <v>Đúng</v>
      </c>
    </row>
    <row r="9" spans="1:26" s="5" customFormat="1" ht="15" customHeight="1">
      <c r="A9" s="204"/>
      <c r="B9" s="201" t="s">
        <v>25</v>
      </c>
      <c r="C9" s="465">
        <f>SUM(D9:L9)</f>
        <v>0</v>
      </c>
      <c r="D9" s="296"/>
      <c r="E9" s="296"/>
      <c r="F9" s="296"/>
      <c r="G9" s="296"/>
      <c r="H9" s="469"/>
      <c r="I9" s="469"/>
      <c r="J9" s="582"/>
      <c r="K9" s="582"/>
      <c r="L9" s="468"/>
      <c r="M9" s="296"/>
      <c r="N9" s="296"/>
      <c r="O9" s="296"/>
      <c r="P9" s="296"/>
      <c r="Q9" s="296"/>
      <c r="R9" s="296"/>
      <c r="S9" s="296"/>
      <c r="T9" s="296"/>
      <c r="U9" s="296"/>
      <c r="V9" s="296"/>
      <c r="W9" s="296"/>
      <c r="X9" s="138" t="str">
        <f t="shared" si="2"/>
        <v>Đúng</v>
      </c>
      <c r="Y9" s="138" t="str">
        <f t="shared" si="3"/>
        <v>Đúng</v>
      </c>
      <c r="Z9" s="138" t="str">
        <f t="shared" si="4"/>
        <v>Đúng</v>
      </c>
    </row>
    <row r="10" spans="1:26" s="5" customFormat="1" ht="15" customHeight="1">
      <c r="A10" s="264"/>
      <c r="B10" s="265" t="s">
        <v>26</v>
      </c>
      <c r="C10" s="465">
        <f>SUM(D10:L10)</f>
        <v>0</v>
      </c>
      <c r="D10" s="470"/>
      <c r="E10" s="470"/>
      <c r="F10" s="470"/>
      <c r="G10" s="470"/>
      <c r="H10" s="471"/>
      <c r="I10" s="471"/>
      <c r="J10" s="471"/>
      <c r="K10" s="471"/>
      <c r="L10" s="471"/>
      <c r="M10" s="470"/>
      <c r="N10" s="470"/>
      <c r="O10" s="470"/>
      <c r="P10" s="470"/>
      <c r="Q10" s="470"/>
      <c r="R10" s="470"/>
      <c r="S10" s="470"/>
      <c r="T10" s="470"/>
      <c r="U10" s="296"/>
      <c r="V10" s="470"/>
      <c r="W10" s="470"/>
      <c r="X10" s="138" t="str">
        <f t="shared" si="2"/>
        <v>Đúng</v>
      </c>
      <c r="Y10" s="138" t="str">
        <f t="shared" si="3"/>
        <v>Đúng</v>
      </c>
      <c r="Z10" s="138" t="str">
        <f t="shared" si="4"/>
        <v>Đúng</v>
      </c>
    </row>
    <row r="11" spans="1:26" s="5" customFormat="1" ht="15" customHeight="1">
      <c r="A11" s="208" t="s">
        <v>27</v>
      </c>
      <c r="B11" s="261" t="s">
        <v>116</v>
      </c>
      <c r="C11" s="262">
        <f>C12+C13+C16+C19+C20+C21</f>
        <v>0</v>
      </c>
      <c r="D11" s="262">
        <f t="shared" ref="D11:W11" si="5">D12+D13+D16+D19+D20+D21</f>
        <v>0</v>
      </c>
      <c r="E11" s="262">
        <f t="shared" si="5"/>
        <v>0</v>
      </c>
      <c r="F11" s="262">
        <f t="shared" si="5"/>
        <v>0</v>
      </c>
      <c r="G11" s="262">
        <f t="shared" si="5"/>
        <v>0</v>
      </c>
      <c r="H11" s="262">
        <f t="shared" si="5"/>
        <v>0</v>
      </c>
      <c r="I11" s="262">
        <f t="shared" si="5"/>
        <v>0</v>
      </c>
      <c r="J11" s="262">
        <f t="shared" si="5"/>
        <v>0</v>
      </c>
      <c r="K11" s="262">
        <f t="shared" si="5"/>
        <v>0</v>
      </c>
      <c r="L11" s="262">
        <f t="shared" si="5"/>
        <v>0</v>
      </c>
      <c r="M11" s="262">
        <f t="shared" si="5"/>
        <v>0</v>
      </c>
      <c r="N11" s="262">
        <f t="shared" si="5"/>
        <v>0</v>
      </c>
      <c r="O11" s="262">
        <f t="shared" si="5"/>
        <v>0</v>
      </c>
      <c r="P11" s="262">
        <f t="shared" si="5"/>
        <v>0</v>
      </c>
      <c r="Q11" s="262">
        <f t="shared" si="5"/>
        <v>0</v>
      </c>
      <c r="R11" s="262">
        <f t="shared" si="5"/>
        <v>0</v>
      </c>
      <c r="S11" s="262">
        <f t="shared" si="5"/>
        <v>0</v>
      </c>
      <c r="T11" s="262">
        <f t="shared" si="5"/>
        <v>0</v>
      </c>
      <c r="U11" s="262">
        <f t="shared" si="5"/>
        <v>0</v>
      </c>
      <c r="V11" s="262">
        <f t="shared" si="5"/>
        <v>0</v>
      </c>
      <c r="W11" s="262">
        <f t="shared" si="5"/>
        <v>0</v>
      </c>
      <c r="X11" s="138" t="str">
        <f t="shared" si="2"/>
        <v>Đúng</v>
      </c>
      <c r="Y11" s="138" t="str">
        <f t="shared" si="3"/>
        <v>Đúng</v>
      </c>
      <c r="Z11" s="138" t="str">
        <f t="shared" si="4"/>
        <v>Đúng</v>
      </c>
    </row>
    <row r="12" spans="1:26" s="5" customFormat="1" ht="15" customHeight="1">
      <c r="A12" s="248"/>
      <c r="B12" s="263" t="s">
        <v>29</v>
      </c>
      <c r="C12" s="465">
        <f t="shared" ref="C12:C21" si="6">SUM(D12:L12)</f>
        <v>0</v>
      </c>
      <c r="D12" s="466"/>
      <c r="E12" s="466"/>
      <c r="F12" s="466"/>
      <c r="G12" s="466"/>
      <c r="H12" s="466"/>
      <c r="I12" s="466"/>
      <c r="J12" s="466"/>
      <c r="K12" s="466"/>
      <c r="L12" s="466"/>
      <c r="M12" s="466"/>
      <c r="N12" s="466"/>
      <c r="O12" s="466"/>
      <c r="P12" s="466"/>
      <c r="Q12" s="466"/>
      <c r="R12" s="466"/>
      <c r="S12" s="466"/>
      <c r="T12" s="466"/>
      <c r="U12" s="466"/>
      <c r="V12" s="466"/>
      <c r="W12" s="466"/>
      <c r="X12" s="138" t="str">
        <f t="shared" si="2"/>
        <v>Đúng</v>
      </c>
      <c r="Y12" s="138" t="str">
        <f t="shared" si="3"/>
        <v>Đúng</v>
      </c>
      <c r="Z12" s="138" t="str">
        <f t="shared" si="4"/>
        <v>Đúng</v>
      </c>
    </row>
    <row r="13" spans="1:26" s="5" customFormat="1" ht="15" customHeight="1">
      <c r="A13" s="204"/>
      <c r="B13" s="201" t="s">
        <v>30</v>
      </c>
      <c r="C13" s="465">
        <f t="shared" si="6"/>
        <v>0</v>
      </c>
      <c r="D13" s="296"/>
      <c r="E13" s="296"/>
      <c r="F13" s="296"/>
      <c r="G13" s="296"/>
      <c r="H13" s="296"/>
      <c r="I13" s="296"/>
      <c r="J13" s="296"/>
      <c r="K13" s="296"/>
      <c r="L13" s="296"/>
      <c r="M13" s="296"/>
      <c r="N13" s="296"/>
      <c r="O13" s="296"/>
      <c r="P13" s="296"/>
      <c r="Q13" s="296"/>
      <c r="R13" s="296"/>
      <c r="S13" s="296"/>
      <c r="T13" s="296"/>
      <c r="U13" s="296"/>
      <c r="V13" s="296"/>
      <c r="W13" s="296"/>
      <c r="X13" s="138" t="str">
        <f t="shared" si="2"/>
        <v>Đúng</v>
      </c>
      <c r="Y13" s="138" t="str">
        <f t="shared" si="3"/>
        <v>Đúng</v>
      </c>
      <c r="Z13" s="138" t="str">
        <f t="shared" si="4"/>
        <v>Đúng</v>
      </c>
    </row>
    <row r="14" spans="1:26" s="5" customFormat="1" ht="15" customHeight="1">
      <c r="A14" s="204"/>
      <c r="B14" s="201" t="s">
        <v>115</v>
      </c>
      <c r="C14" s="465">
        <f t="shared" si="6"/>
        <v>0</v>
      </c>
      <c r="D14" s="296"/>
      <c r="E14" s="296"/>
      <c r="F14" s="296"/>
      <c r="G14" s="296"/>
      <c r="H14" s="296"/>
      <c r="I14" s="296"/>
      <c r="J14" s="296"/>
      <c r="K14" s="296"/>
      <c r="L14" s="296"/>
      <c r="M14" s="296"/>
      <c r="N14" s="296"/>
      <c r="O14" s="296"/>
      <c r="P14" s="296"/>
      <c r="Q14" s="296"/>
      <c r="R14" s="296"/>
      <c r="S14" s="296"/>
      <c r="T14" s="296"/>
      <c r="U14" s="296"/>
      <c r="V14" s="296"/>
      <c r="W14" s="296"/>
      <c r="X14" s="138" t="str">
        <f t="shared" si="2"/>
        <v>Đúng</v>
      </c>
      <c r="Y14" s="138" t="str">
        <f t="shared" si="3"/>
        <v>Đúng</v>
      </c>
      <c r="Z14" s="138" t="str">
        <f t="shared" si="4"/>
        <v>Đúng</v>
      </c>
    </row>
    <row r="15" spans="1:26" s="5" customFormat="1" ht="15" customHeight="1">
      <c r="A15" s="204"/>
      <c r="B15" s="201" t="s">
        <v>416</v>
      </c>
      <c r="C15" s="465">
        <f t="shared" si="6"/>
        <v>0</v>
      </c>
      <c r="D15" s="296"/>
      <c r="E15" s="296"/>
      <c r="F15" s="296"/>
      <c r="G15" s="296"/>
      <c r="H15" s="296"/>
      <c r="I15" s="296"/>
      <c r="J15" s="296"/>
      <c r="K15" s="296"/>
      <c r="L15" s="296"/>
      <c r="M15" s="296"/>
      <c r="N15" s="296"/>
      <c r="O15" s="296"/>
      <c r="P15" s="296"/>
      <c r="Q15" s="296"/>
      <c r="R15" s="296"/>
      <c r="S15" s="296"/>
      <c r="T15" s="296"/>
      <c r="U15" s="296"/>
      <c r="V15" s="296"/>
      <c r="W15" s="296"/>
      <c r="X15" s="138" t="str">
        <f t="shared" si="2"/>
        <v>Đúng</v>
      </c>
      <c r="Y15" s="138" t="str">
        <f t="shared" si="3"/>
        <v>Đúng</v>
      </c>
      <c r="Z15" s="138" t="str">
        <f t="shared" si="4"/>
        <v>Đúng</v>
      </c>
    </row>
    <row r="16" spans="1:26" s="5" customFormat="1" ht="12.75">
      <c r="A16" s="204"/>
      <c r="B16" s="201" t="s">
        <v>31</v>
      </c>
      <c r="C16" s="465">
        <f t="shared" si="6"/>
        <v>0</v>
      </c>
      <c r="D16" s="296"/>
      <c r="E16" s="296"/>
      <c r="F16" s="296"/>
      <c r="G16" s="296"/>
      <c r="H16" s="296"/>
      <c r="I16" s="296"/>
      <c r="J16" s="296"/>
      <c r="K16" s="296"/>
      <c r="L16" s="296"/>
      <c r="M16" s="296"/>
      <c r="N16" s="296"/>
      <c r="O16" s="296"/>
      <c r="P16" s="296"/>
      <c r="Q16" s="296"/>
      <c r="R16" s="296"/>
      <c r="S16" s="296"/>
      <c r="T16" s="296"/>
      <c r="U16" s="296"/>
      <c r="V16" s="296"/>
      <c r="W16" s="296"/>
      <c r="X16" s="138" t="str">
        <f t="shared" si="2"/>
        <v>Đúng</v>
      </c>
      <c r="Y16" s="138" t="str">
        <f t="shared" si="3"/>
        <v>Đúng</v>
      </c>
      <c r="Z16" s="138" t="str">
        <f t="shared" si="4"/>
        <v>Đúng</v>
      </c>
    </row>
    <row r="17" spans="1:26" s="5" customFormat="1" ht="15" customHeight="1">
      <c r="A17" s="204"/>
      <c r="B17" s="201" t="s">
        <v>115</v>
      </c>
      <c r="C17" s="465">
        <f t="shared" si="6"/>
        <v>0</v>
      </c>
      <c r="D17" s="296"/>
      <c r="E17" s="296"/>
      <c r="F17" s="296"/>
      <c r="G17" s="296"/>
      <c r="H17" s="296"/>
      <c r="I17" s="296"/>
      <c r="J17" s="296"/>
      <c r="K17" s="296"/>
      <c r="L17" s="296"/>
      <c r="M17" s="296"/>
      <c r="N17" s="296"/>
      <c r="O17" s="296"/>
      <c r="P17" s="296"/>
      <c r="Q17" s="296"/>
      <c r="R17" s="296"/>
      <c r="S17" s="296"/>
      <c r="T17" s="296"/>
      <c r="U17" s="296"/>
      <c r="V17" s="296"/>
      <c r="W17" s="296"/>
      <c r="X17" s="138" t="str">
        <f t="shared" si="2"/>
        <v>Đúng</v>
      </c>
      <c r="Y17" s="138" t="str">
        <f t="shared" si="3"/>
        <v>Đúng</v>
      </c>
      <c r="Z17" s="138" t="str">
        <f t="shared" si="4"/>
        <v>Đúng</v>
      </c>
    </row>
    <row r="18" spans="1:26" s="5" customFormat="1" ht="15" customHeight="1">
      <c r="A18" s="204"/>
      <c r="B18" s="201" t="s">
        <v>416</v>
      </c>
      <c r="C18" s="465">
        <f t="shared" si="6"/>
        <v>0</v>
      </c>
      <c r="D18" s="296"/>
      <c r="E18" s="296"/>
      <c r="F18" s="296"/>
      <c r="G18" s="296"/>
      <c r="H18" s="296"/>
      <c r="I18" s="296"/>
      <c r="J18" s="296"/>
      <c r="K18" s="296"/>
      <c r="L18" s="296"/>
      <c r="M18" s="296"/>
      <c r="N18" s="296"/>
      <c r="O18" s="296"/>
      <c r="P18" s="296"/>
      <c r="Q18" s="296"/>
      <c r="R18" s="296"/>
      <c r="S18" s="296"/>
      <c r="T18" s="296"/>
      <c r="U18" s="296"/>
      <c r="V18" s="296"/>
      <c r="W18" s="296"/>
      <c r="X18" s="138" t="str">
        <f t="shared" si="2"/>
        <v>Đúng</v>
      </c>
      <c r="Y18" s="138" t="str">
        <f t="shared" si="3"/>
        <v>Đúng</v>
      </c>
      <c r="Z18" s="138" t="str">
        <f t="shared" si="4"/>
        <v>Đúng</v>
      </c>
    </row>
    <row r="19" spans="1:26" s="5" customFormat="1" ht="15" customHeight="1">
      <c r="A19" s="204"/>
      <c r="B19" s="201" t="s">
        <v>113</v>
      </c>
      <c r="C19" s="472">
        <f t="shared" si="6"/>
        <v>0</v>
      </c>
      <c r="D19" s="296"/>
      <c r="E19" s="296"/>
      <c r="F19" s="296"/>
      <c r="G19" s="296"/>
      <c r="H19" s="296"/>
      <c r="I19" s="296"/>
      <c r="J19" s="296"/>
      <c r="K19" s="296"/>
      <c r="L19" s="296"/>
      <c r="M19" s="296"/>
      <c r="N19" s="296"/>
      <c r="O19" s="296"/>
      <c r="P19" s="296"/>
      <c r="Q19" s="296"/>
      <c r="R19" s="296"/>
      <c r="S19" s="296"/>
      <c r="T19" s="296"/>
      <c r="U19" s="296"/>
      <c r="V19" s="296"/>
      <c r="W19" s="296"/>
      <c r="X19" s="138" t="str">
        <f t="shared" si="2"/>
        <v>Đúng</v>
      </c>
      <c r="Y19" s="138" t="str">
        <f t="shared" si="3"/>
        <v>Đúng</v>
      </c>
      <c r="Z19" s="138" t="str">
        <f t="shared" si="4"/>
        <v>Đúng</v>
      </c>
    </row>
    <row r="20" spans="1:26" s="5" customFormat="1" ht="15" customHeight="1">
      <c r="A20" s="204"/>
      <c r="B20" s="201" t="s">
        <v>426</v>
      </c>
      <c r="C20" s="472">
        <f t="shared" si="6"/>
        <v>0</v>
      </c>
      <c r="D20" s="296"/>
      <c r="E20" s="296"/>
      <c r="F20" s="296"/>
      <c r="G20" s="296"/>
      <c r="H20" s="296"/>
      <c r="I20" s="296"/>
      <c r="J20" s="296"/>
      <c r="K20" s="296"/>
      <c r="L20" s="296"/>
      <c r="M20" s="296"/>
      <c r="N20" s="296"/>
      <c r="O20" s="296"/>
      <c r="P20" s="296"/>
      <c r="Q20" s="296"/>
      <c r="R20" s="296"/>
      <c r="S20" s="296"/>
      <c r="T20" s="296"/>
      <c r="U20" s="296"/>
      <c r="V20" s="296"/>
      <c r="W20" s="296"/>
      <c r="X20" s="138" t="str">
        <f t="shared" si="2"/>
        <v>Đúng</v>
      </c>
      <c r="Y20" s="138" t="str">
        <f t="shared" si="3"/>
        <v>Đúng</v>
      </c>
      <c r="Z20" s="138" t="str">
        <f t="shared" si="4"/>
        <v>Đúng</v>
      </c>
    </row>
    <row r="21" spans="1:26" s="5" customFormat="1" ht="15" customHeight="1">
      <c r="A21" s="253"/>
      <c r="B21" s="256" t="s">
        <v>112</v>
      </c>
      <c r="C21" s="473">
        <f t="shared" si="6"/>
        <v>0</v>
      </c>
      <c r="D21" s="474"/>
      <c r="E21" s="474"/>
      <c r="F21" s="474"/>
      <c r="G21" s="474"/>
      <c r="H21" s="474"/>
      <c r="I21" s="474"/>
      <c r="J21" s="474"/>
      <c r="K21" s="474"/>
      <c r="L21" s="474"/>
      <c r="M21" s="474"/>
      <c r="N21" s="474"/>
      <c r="O21" s="474"/>
      <c r="P21" s="474"/>
      <c r="Q21" s="474"/>
      <c r="R21" s="474"/>
      <c r="S21" s="474"/>
      <c r="T21" s="474"/>
      <c r="U21" s="474"/>
      <c r="V21" s="474"/>
      <c r="W21" s="474"/>
      <c r="X21" s="138" t="str">
        <f t="shared" si="2"/>
        <v>Đúng</v>
      </c>
      <c r="Y21" s="138" t="str">
        <f t="shared" si="3"/>
        <v>Đúng</v>
      </c>
      <c r="Z21" s="138" t="str">
        <f t="shared" si="4"/>
        <v>Đúng</v>
      </c>
    </row>
    <row r="22" spans="1:26" s="5" customFormat="1" ht="15" customHeight="1">
      <c r="A22" s="208" t="s">
        <v>34</v>
      </c>
      <c r="B22" s="261" t="s">
        <v>35</v>
      </c>
      <c r="C22" s="262">
        <f>SUM(C23:C29)</f>
        <v>0</v>
      </c>
      <c r="D22" s="295">
        <f t="shared" ref="D22:W22" si="7">SUM(D23:D29)</f>
        <v>0</v>
      </c>
      <c r="E22" s="295">
        <f t="shared" si="7"/>
        <v>0</v>
      </c>
      <c r="F22" s="295">
        <f t="shared" si="7"/>
        <v>0</v>
      </c>
      <c r="G22" s="295">
        <f t="shared" si="7"/>
        <v>0</v>
      </c>
      <c r="H22" s="295">
        <f t="shared" si="7"/>
        <v>0</v>
      </c>
      <c r="I22" s="295">
        <f t="shared" si="7"/>
        <v>0</v>
      </c>
      <c r="J22" s="295">
        <f t="shared" si="7"/>
        <v>0</v>
      </c>
      <c r="K22" s="295">
        <f t="shared" si="7"/>
        <v>0</v>
      </c>
      <c r="L22" s="295">
        <f t="shared" si="7"/>
        <v>0</v>
      </c>
      <c r="M22" s="295">
        <f t="shared" si="7"/>
        <v>0</v>
      </c>
      <c r="N22" s="295">
        <f t="shared" ref="N22" si="8">SUM(N23:N29)</f>
        <v>0</v>
      </c>
      <c r="O22" s="295">
        <f t="shared" si="7"/>
        <v>0</v>
      </c>
      <c r="P22" s="295">
        <f t="shared" si="7"/>
        <v>0</v>
      </c>
      <c r="Q22" s="295">
        <f t="shared" si="7"/>
        <v>0</v>
      </c>
      <c r="R22" s="295">
        <f t="shared" si="7"/>
        <v>0</v>
      </c>
      <c r="S22" s="295">
        <f t="shared" si="7"/>
        <v>0</v>
      </c>
      <c r="T22" s="295">
        <f t="shared" si="7"/>
        <v>0</v>
      </c>
      <c r="U22" s="262">
        <f t="shared" si="7"/>
        <v>0</v>
      </c>
      <c r="V22" s="295">
        <f t="shared" si="7"/>
        <v>0</v>
      </c>
      <c r="W22" s="295">
        <f t="shared" si="7"/>
        <v>0</v>
      </c>
      <c r="X22" s="138" t="str">
        <f t="shared" si="2"/>
        <v>Đúng</v>
      </c>
      <c r="Y22" s="138" t="str">
        <f t="shared" si="3"/>
        <v>Đúng</v>
      </c>
      <c r="Z22" s="138" t="str">
        <f t="shared" si="4"/>
        <v>Đúng</v>
      </c>
    </row>
    <row r="23" spans="1:26" s="5" customFormat="1" ht="15" customHeight="1">
      <c r="A23" s="247"/>
      <c r="B23" s="263" t="s">
        <v>36</v>
      </c>
      <c r="C23" s="475">
        <f t="shared" ref="C23:C29" si="9">SUM(D23:L23)</f>
        <v>0</v>
      </c>
      <c r="D23" s="476"/>
      <c r="E23" s="476"/>
      <c r="F23" s="476"/>
      <c r="G23" s="476"/>
      <c r="H23" s="476"/>
      <c r="I23" s="476"/>
      <c r="J23" s="476"/>
      <c r="K23" s="476"/>
      <c r="L23" s="476"/>
      <c r="M23" s="476"/>
      <c r="N23" s="476"/>
      <c r="O23" s="476"/>
      <c r="P23" s="476"/>
      <c r="Q23" s="476"/>
      <c r="R23" s="476"/>
      <c r="S23" s="476"/>
      <c r="T23" s="476"/>
      <c r="U23" s="476"/>
      <c r="V23" s="476"/>
      <c r="W23" s="476"/>
      <c r="X23" s="138" t="str">
        <f t="shared" si="2"/>
        <v>Đúng</v>
      </c>
      <c r="Y23" s="138" t="str">
        <f t="shared" si="3"/>
        <v>Đúng</v>
      </c>
      <c r="Z23" s="138" t="str">
        <f t="shared" si="4"/>
        <v>Đúng</v>
      </c>
    </row>
    <row r="24" spans="1:26" s="5" customFormat="1" ht="15" customHeight="1">
      <c r="A24" s="204"/>
      <c r="B24" s="201" t="s">
        <v>94</v>
      </c>
      <c r="C24" s="477">
        <f t="shared" si="9"/>
        <v>0</v>
      </c>
      <c r="D24" s="296"/>
      <c r="E24" s="296"/>
      <c r="F24" s="296"/>
      <c r="G24" s="296"/>
      <c r="H24" s="296"/>
      <c r="I24" s="296"/>
      <c r="J24" s="296"/>
      <c r="K24" s="296"/>
      <c r="L24" s="296"/>
      <c r="M24" s="296"/>
      <c r="N24" s="296"/>
      <c r="O24" s="296"/>
      <c r="P24" s="296"/>
      <c r="Q24" s="296"/>
      <c r="R24" s="296"/>
      <c r="S24" s="296"/>
      <c r="T24" s="296"/>
      <c r="U24" s="296"/>
      <c r="V24" s="296"/>
      <c r="W24" s="296"/>
      <c r="X24" s="138" t="str">
        <f t="shared" si="2"/>
        <v>Đúng</v>
      </c>
      <c r="Y24" s="138" t="str">
        <f t="shared" si="3"/>
        <v>Đúng</v>
      </c>
      <c r="Z24" s="138" t="str">
        <f t="shared" si="4"/>
        <v>Đúng</v>
      </c>
    </row>
    <row r="25" spans="1:26" s="5" customFormat="1" ht="15" customHeight="1">
      <c r="A25" s="204"/>
      <c r="B25" s="201" t="s">
        <v>37</v>
      </c>
      <c r="C25" s="477">
        <f t="shared" si="9"/>
        <v>0</v>
      </c>
      <c r="D25" s="296"/>
      <c r="E25" s="296"/>
      <c r="F25" s="296"/>
      <c r="G25" s="296"/>
      <c r="H25" s="296"/>
      <c r="I25" s="296"/>
      <c r="J25" s="296"/>
      <c r="K25" s="296"/>
      <c r="L25" s="296"/>
      <c r="M25" s="296"/>
      <c r="N25" s="296"/>
      <c r="O25" s="296"/>
      <c r="P25" s="296"/>
      <c r="Q25" s="296"/>
      <c r="R25" s="296"/>
      <c r="S25" s="296"/>
      <c r="T25" s="296"/>
      <c r="U25" s="296"/>
      <c r="V25" s="296"/>
      <c r="W25" s="296"/>
      <c r="X25" s="138" t="str">
        <f t="shared" si="2"/>
        <v>Đúng</v>
      </c>
      <c r="Y25" s="138" t="str">
        <f t="shared" si="3"/>
        <v>Đúng</v>
      </c>
      <c r="Z25" s="138" t="str">
        <f t="shared" si="4"/>
        <v>Đúng</v>
      </c>
    </row>
    <row r="26" spans="1:26" s="5" customFormat="1" ht="15" customHeight="1">
      <c r="A26" s="204"/>
      <c r="B26" s="201" t="s">
        <v>38</v>
      </c>
      <c r="C26" s="477">
        <f t="shared" si="9"/>
        <v>0</v>
      </c>
      <c r="D26" s="296"/>
      <c r="E26" s="296"/>
      <c r="F26" s="296"/>
      <c r="G26" s="296"/>
      <c r="H26" s="296"/>
      <c r="I26" s="296"/>
      <c r="J26" s="296"/>
      <c r="K26" s="296"/>
      <c r="L26" s="296"/>
      <c r="M26" s="296"/>
      <c r="N26" s="296"/>
      <c r="O26" s="296"/>
      <c r="P26" s="296"/>
      <c r="Q26" s="296"/>
      <c r="R26" s="296"/>
      <c r="S26" s="296"/>
      <c r="T26" s="296"/>
      <c r="U26" s="296"/>
      <c r="V26" s="296"/>
      <c r="W26" s="296"/>
      <c r="X26" s="138" t="str">
        <f t="shared" si="2"/>
        <v>Đúng</v>
      </c>
      <c r="Y26" s="138" t="str">
        <f t="shared" si="3"/>
        <v>Đúng</v>
      </c>
      <c r="Z26" s="138" t="str">
        <f t="shared" si="4"/>
        <v>Đúng</v>
      </c>
    </row>
    <row r="27" spans="1:26" s="5" customFormat="1" ht="15" customHeight="1">
      <c r="A27" s="204"/>
      <c r="B27" s="201" t="s">
        <v>425</v>
      </c>
      <c r="C27" s="477">
        <f t="shared" si="9"/>
        <v>0</v>
      </c>
      <c r="D27" s="296"/>
      <c r="E27" s="296"/>
      <c r="F27" s="296"/>
      <c r="G27" s="296"/>
      <c r="H27" s="296"/>
      <c r="I27" s="296"/>
      <c r="J27" s="296"/>
      <c r="K27" s="296"/>
      <c r="L27" s="296"/>
      <c r="M27" s="296"/>
      <c r="N27" s="296"/>
      <c r="O27" s="296"/>
      <c r="P27" s="296"/>
      <c r="Q27" s="296"/>
      <c r="R27" s="296"/>
      <c r="S27" s="296"/>
      <c r="T27" s="296"/>
      <c r="U27" s="296"/>
      <c r="V27" s="296"/>
      <c r="W27" s="296"/>
      <c r="X27" s="138" t="str">
        <f t="shared" si="2"/>
        <v>Đúng</v>
      </c>
      <c r="Y27" s="138" t="str">
        <f t="shared" si="3"/>
        <v>Đúng</v>
      </c>
      <c r="Z27" s="138" t="str">
        <f t="shared" si="4"/>
        <v>Đúng</v>
      </c>
    </row>
    <row r="28" spans="1:26" s="5" customFormat="1" ht="15" customHeight="1">
      <c r="A28" s="204"/>
      <c r="B28" s="201" t="s">
        <v>39</v>
      </c>
      <c r="C28" s="477">
        <f t="shared" si="9"/>
        <v>0</v>
      </c>
      <c r="D28" s="296"/>
      <c r="E28" s="296"/>
      <c r="F28" s="296"/>
      <c r="G28" s="296"/>
      <c r="H28" s="296"/>
      <c r="I28" s="296"/>
      <c r="J28" s="296"/>
      <c r="K28" s="296"/>
      <c r="L28" s="296"/>
      <c r="M28" s="296"/>
      <c r="N28" s="296"/>
      <c r="O28" s="296"/>
      <c r="P28" s="296"/>
      <c r="Q28" s="296"/>
      <c r="R28" s="296"/>
      <c r="S28" s="296"/>
      <c r="T28" s="296"/>
      <c r="U28" s="296"/>
      <c r="V28" s="296"/>
      <c r="W28" s="296"/>
      <c r="X28" s="138" t="str">
        <f t="shared" si="2"/>
        <v>Đúng</v>
      </c>
      <c r="Y28" s="138" t="str">
        <f t="shared" si="3"/>
        <v>Đúng</v>
      </c>
      <c r="Z28" s="138" t="str">
        <f t="shared" si="4"/>
        <v>Đúng</v>
      </c>
    </row>
    <row r="29" spans="1:26" s="5" customFormat="1" ht="15" customHeight="1">
      <c r="A29" s="253"/>
      <c r="B29" s="265" t="s">
        <v>40</v>
      </c>
      <c r="C29" s="478">
        <f t="shared" si="9"/>
        <v>0</v>
      </c>
      <c r="D29" s="470"/>
      <c r="E29" s="470"/>
      <c r="F29" s="470"/>
      <c r="G29" s="470"/>
      <c r="H29" s="470"/>
      <c r="I29" s="470"/>
      <c r="J29" s="470"/>
      <c r="K29" s="470"/>
      <c r="L29" s="470"/>
      <c r="M29" s="470"/>
      <c r="N29" s="470"/>
      <c r="O29" s="470"/>
      <c r="P29" s="470"/>
      <c r="Q29" s="470"/>
      <c r="R29" s="470"/>
      <c r="S29" s="470"/>
      <c r="T29" s="470"/>
      <c r="U29" s="470"/>
      <c r="V29" s="470"/>
      <c r="W29" s="470"/>
      <c r="X29" s="138" t="str">
        <f t="shared" si="2"/>
        <v>Đúng</v>
      </c>
      <c r="Y29" s="138" t="str">
        <f t="shared" si="3"/>
        <v>Đúng</v>
      </c>
      <c r="Z29" s="138" t="str">
        <f t="shared" si="4"/>
        <v>Đúng</v>
      </c>
    </row>
    <row r="30" spans="1:26" ht="15">
      <c r="C30" s="9"/>
      <c r="D30" s="8"/>
      <c r="E30" s="8"/>
      <c r="F30" s="8"/>
      <c r="G30" s="8"/>
      <c r="H30" s="8"/>
      <c r="I30" s="8"/>
      <c r="J30" s="8"/>
      <c r="K30" s="8"/>
      <c r="L30" s="8"/>
      <c r="M30" s="8"/>
      <c r="N30" s="8"/>
      <c r="O30" s="8"/>
      <c r="P30" s="8"/>
      <c r="Q30" s="8"/>
      <c r="R30" s="8"/>
      <c r="S30" s="8"/>
      <c r="T30" s="8"/>
      <c r="U30" s="8"/>
      <c r="V30" s="8"/>
      <c r="W30" s="8"/>
      <c r="X30" s="75"/>
      <c r="Z30" s="75"/>
    </row>
    <row r="31" spans="1:26" ht="14.25" customHeight="1">
      <c r="B31" s="114"/>
      <c r="C31" s="138" t="str">
        <f t="shared" ref="C31:W31" si="10">IF(C6=C22, "Đúng", "Sai")</f>
        <v>Đúng</v>
      </c>
      <c r="D31" s="138" t="str">
        <f t="shared" si="10"/>
        <v>Đúng</v>
      </c>
      <c r="E31" s="138" t="str">
        <f t="shared" si="10"/>
        <v>Đúng</v>
      </c>
      <c r="F31" s="138" t="str">
        <f t="shared" si="10"/>
        <v>Đúng</v>
      </c>
      <c r="G31" s="138" t="str">
        <f t="shared" si="10"/>
        <v>Đúng</v>
      </c>
      <c r="H31" s="138" t="str">
        <f t="shared" si="10"/>
        <v>Đúng</v>
      </c>
      <c r="I31" s="138" t="str">
        <f t="shared" si="10"/>
        <v>Đúng</v>
      </c>
      <c r="J31" s="138" t="str">
        <f t="shared" si="10"/>
        <v>Đúng</v>
      </c>
      <c r="K31" s="138" t="str">
        <f t="shared" si="10"/>
        <v>Đúng</v>
      </c>
      <c r="L31" s="138" t="str">
        <f t="shared" si="10"/>
        <v>Đúng</v>
      </c>
      <c r="M31" s="138" t="str">
        <f t="shared" si="10"/>
        <v>Đúng</v>
      </c>
      <c r="N31" s="138" t="str">
        <f t="shared" si="10"/>
        <v>Đúng</v>
      </c>
      <c r="O31" s="138" t="str">
        <f t="shared" si="10"/>
        <v>Đúng</v>
      </c>
      <c r="P31" s="138" t="str">
        <f t="shared" si="10"/>
        <v>Đúng</v>
      </c>
      <c r="Q31" s="138" t="str">
        <f t="shared" si="10"/>
        <v>Đúng</v>
      </c>
      <c r="R31" s="138" t="str">
        <f t="shared" si="10"/>
        <v>Đúng</v>
      </c>
      <c r="S31" s="138" t="str">
        <f t="shared" si="10"/>
        <v>Đúng</v>
      </c>
      <c r="T31" s="138" t="str">
        <f t="shared" si="10"/>
        <v>Đúng</v>
      </c>
      <c r="U31" s="138" t="str">
        <f t="shared" si="10"/>
        <v>Đúng</v>
      </c>
      <c r="V31" s="138" t="str">
        <f t="shared" si="10"/>
        <v>Đúng</v>
      </c>
      <c r="W31" s="138" t="str">
        <f t="shared" si="10"/>
        <v>Đúng</v>
      </c>
      <c r="X31" s="75"/>
      <c r="Z31" s="75"/>
    </row>
    <row r="32" spans="1:26" ht="15">
      <c r="B32" s="114"/>
      <c r="C32" s="113"/>
      <c r="D32" s="110"/>
      <c r="E32" s="110"/>
      <c r="F32" s="110"/>
      <c r="G32" s="110"/>
      <c r="H32" s="110"/>
      <c r="I32" s="110"/>
      <c r="J32" s="110"/>
      <c r="K32" s="110"/>
      <c r="L32" s="110"/>
      <c r="M32" s="110"/>
      <c r="N32" s="110"/>
      <c r="O32" s="110"/>
      <c r="P32" s="110"/>
      <c r="Q32" s="110"/>
      <c r="R32" s="110"/>
      <c r="S32" s="110"/>
      <c r="T32" s="110"/>
      <c r="U32" s="110"/>
      <c r="V32" s="110"/>
      <c r="W32" s="110"/>
    </row>
    <row r="33" spans="2:23" ht="15">
      <c r="B33" s="114"/>
      <c r="C33" s="113"/>
      <c r="D33" s="110"/>
      <c r="E33" s="110"/>
      <c r="F33" s="110"/>
      <c r="G33" s="110"/>
      <c r="H33" s="110"/>
      <c r="I33" s="110"/>
      <c r="J33" s="110"/>
      <c r="K33" s="110"/>
      <c r="L33" s="110"/>
      <c r="M33" s="110"/>
      <c r="N33" s="110"/>
      <c r="O33" s="110"/>
      <c r="P33" s="110"/>
      <c r="Q33" s="110"/>
      <c r="R33" s="110"/>
      <c r="S33" s="110"/>
      <c r="T33" s="110"/>
      <c r="U33" s="110"/>
      <c r="V33" s="110"/>
      <c r="W33" s="110"/>
    </row>
    <row r="34" spans="2:23" ht="15">
      <c r="C34" s="9"/>
      <c r="D34" s="8"/>
      <c r="E34" s="8"/>
      <c r="F34" s="8"/>
      <c r="G34" s="8"/>
      <c r="H34" s="8"/>
      <c r="I34" s="8"/>
      <c r="J34" s="8"/>
      <c r="K34" s="8"/>
      <c r="L34" s="8"/>
      <c r="M34" s="8"/>
      <c r="N34" s="8"/>
      <c r="O34" s="8"/>
      <c r="P34" s="8"/>
      <c r="Q34" s="8"/>
      <c r="R34" s="8"/>
      <c r="S34" s="8"/>
      <c r="T34" s="8"/>
      <c r="U34" s="8"/>
      <c r="V34" s="8"/>
      <c r="W34" s="8"/>
    </row>
  </sheetData>
  <sheetProtection sheet="1" formatCells="0" formatColumns="0" formatRows="0"/>
  <mergeCells count="10">
    <mergeCell ref="A1:U1"/>
    <mergeCell ref="A2:U2"/>
    <mergeCell ref="U3:W3"/>
    <mergeCell ref="M3:T3"/>
    <mergeCell ref="A3:A4"/>
    <mergeCell ref="B3:B4"/>
    <mergeCell ref="C3:C4"/>
    <mergeCell ref="D3:L3"/>
    <mergeCell ref="V1:W1"/>
    <mergeCell ref="V2:W2"/>
  </mergeCells>
  <conditionalFormatting sqref="Y6:Y29 A31:W31 Y31:XFD31 X1:X5 Z1:Z1048576 X30:X1048576">
    <cfRule type="cellIs" dxfId="54" priority="6" operator="equal">
      <formula>"Đúng"</formula>
    </cfRule>
  </conditionalFormatting>
  <conditionalFormatting sqref="X6:X29">
    <cfRule type="cellIs" dxfId="53" priority="3" operator="equal">
      <formula>"Đúng"</formula>
    </cfRule>
  </conditionalFormatting>
  <pageMargins left="0.70866141732283472" right="0.19685039370078741" top="0.23622047244094491" bottom="0.23622047244094491" header="0" footer="0"/>
  <pageSetup paperSize="9" orientation="landscape" r:id="rId1"/>
</worksheet>
</file>

<file path=xl/worksheets/sheet8.xml><?xml version="1.0" encoding="utf-8"?>
<worksheet xmlns="http://schemas.openxmlformats.org/spreadsheetml/2006/main" xmlns:r="http://schemas.openxmlformats.org/officeDocument/2006/relationships">
  <sheetPr codeName="Sheet10">
    <tabColor rgb="FFC00000"/>
    <pageSetUpPr fitToPage="1"/>
  </sheetPr>
  <dimension ref="A1:AA27"/>
  <sheetViews>
    <sheetView zoomScale="115" zoomScaleNormal="115" workbookViewId="0">
      <selection sqref="A1:X17"/>
    </sheetView>
  </sheetViews>
  <sheetFormatPr defaultRowHeight="15"/>
  <cols>
    <col min="1" max="1" width="4.140625" style="40" customWidth="1"/>
    <col min="2" max="2" width="33.7109375" style="55" customWidth="1"/>
    <col min="3" max="3" width="5.42578125" style="50" customWidth="1"/>
    <col min="4" max="11" width="5.5703125" style="40" customWidth="1"/>
    <col min="12" max="12" width="9.85546875" style="40" customWidth="1"/>
    <col min="13" max="13" width="5.5703125" style="40" customWidth="1"/>
    <col min="14" max="14" width="9.85546875" style="40" customWidth="1"/>
    <col min="15" max="15" width="7.85546875" style="40" customWidth="1"/>
    <col min="16" max="18" width="6.5703125" style="40" customWidth="1"/>
    <col min="19" max="20" width="4.42578125" style="40" customWidth="1"/>
    <col min="21" max="21" width="4.140625" style="40" customWidth="1"/>
    <col min="22" max="22" width="4.7109375" style="40" customWidth="1"/>
    <col min="23" max="24" width="5.5703125" style="40" customWidth="1"/>
    <col min="25" max="25" width="7" style="40" customWidth="1"/>
    <col min="26" max="26" width="6.5703125" style="40" customWidth="1"/>
    <col min="27" max="27" width="7.5703125" style="419" customWidth="1"/>
    <col min="28" max="259" width="9.140625" style="40"/>
    <col min="260" max="260" width="4.140625" style="40" customWidth="1"/>
    <col min="261" max="261" width="33.7109375" style="40" customWidth="1"/>
    <col min="262" max="262" width="5.42578125" style="40" customWidth="1"/>
    <col min="263" max="272" width="5.5703125" style="40" customWidth="1"/>
    <col min="273" max="273" width="6.140625" style="40" customWidth="1"/>
    <col min="274" max="274" width="5.5703125" style="40" customWidth="1"/>
    <col min="275" max="275" width="6.28515625" style="40" customWidth="1"/>
    <col min="276" max="276" width="4.42578125" style="40" customWidth="1"/>
    <col min="277" max="277" width="4.140625" style="40" customWidth="1"/>
    <col min="278" max="280" width="5.5703125" style="40" customWidth="1"/>
    <col min="281" max="515" width="9.140625" style="40"/>
    <col min="516" max="516" width="4.140625" style="40" customWidth="1"/>
    <col min="517" max="517" width="33.7109375" style="40" customWidth="1"/>
    <col min="518" max="518" width="5.42578125" style="40" customWidth="1"/>
    <col min="519" max="528" width="5.5703125" style="40" customWidth="1"/>
    <col min="529" max="529" width="6.140625" style="40" customWidth="1"/>
    <col min="530" max="530" width="5.5703125" style="40" customWidth="1"/>
    <col min="531" max="531" width="6.28515625" style="40" customWidth="1"/>
    <col min="532" max="532" width="4.42578125" style="40" customWidth="1"/>
    <col min="533" max="533" width="4.140625" style="40" customWidth="1"/>
    <col min="534" max="536" width="5.5703125" style="40" customWidth="1"/>
    <col min="537" max="771" width="9.140625" style="40"/>
    <col min="772" max="772" width="4.140625" style="40" customWidth="1"/>
    <col min="773" max="773" width="33.7109375" style="40" customWidth="1"/>
    <col min="774" max="774" width="5.42578125" style="40" customWidth="1"/>
    <col min="775" max="784" width="5.5703125" style="40" customWidth="1"/>
    <col min="785" max="785" width="6.140625" style="40" customWidth="1"/>
    <col min="786" max="786" width="5.5703125" style="40" customWidth="1"/>
    <col min="787" max="787" width="6.28515625" style="40" customWidth="1"/>
    <col min="788" max="788" width="4.42578125" style="40" customWidth="1"/>
    <col min="789" max="789" width="4.140625" style="40" customWidth="1"/>
    <col min="790" max="792" width="5.5703125" style="40" customWidth="1"/>
    <col min="793" max="1027" width="9.140625" style="40"/>
    <col min="1028" max="1028" width="4.140625" style="40" customWidth="1"/>
    <col min="1029" max="1029" width="33.7109375" style="40" customWidth="1"/>
    <col min="1030" max="1030" width="5.42578125" style="40" customWidth="1"/>
    <col min="1031" max="1040" width="5.5703125" style="40" customWidth="1"/>
    <col min="1041" max="1041" width="6.140625" style="40" customWidth="1"/>
    <col min="1042" max="1042" width="5.5703125" style="40" customWidth="1"/>
    <col min="1043" max="1043" width="6.28515625" style="40" customWidth="1"/>
    <col min="1044" max="1044" width="4.42578125" style="40" customWidth="1"/>
    <col min="1045" max="1045" width="4.140625" style="40" customWidth="1"/>
    <col min="1046" max="1048" width="5.5703125" style="40" customWidth="1"/>
    <col min="1049" max="1283" width="9.140625" style="40"/>
    <col min="1284" max="1284" width="4.140625" style="40" customWidth="1"/>
    <col min="1285" max="1285" width="33.7109375" style="40" customWidth="1"/>
    <col min="1286" max="1286" width="5.42578125" style="40" customWidth="1"/>
    <col min="1287" max="1296" width="5.5703125" style="40" customWidth="1"/>
    <col min="1297" max="1297" width="6.140625" style="40" customWidth="1"/>
    <col min="1298" max="1298" width="5.5703125" style="40" customWidth="1"/>
    <col min="1299" max="1299" width="6.28515625" style="40" customWidth="1"/>
    <col min="1300" max="1300" width="4.42578125" style="40" customWidth="1"/>
    <col min="1301" max="1301" width="4.140625" style="40" customWidth="1"/>
    <col min="1302" max="1304" width="5.5703125" style="40" customWidth="1"/>
    <col min="1305" max="1539" width="9.140625" style="40"/>
    <col min="1540" max="1540" width="4.140625" style="40" customWidth="1"/>
    <col min="1541" max="1541" width="33.7109375" style="40" customWidth="1"/>
    <col min="1542" max="1542" width="5.42578125" style="40" customWidth="1"/>
    <col min="1543" max="1552" width="5.5703125" style="40" customWidth="1"/>
    <col min="1553" max="1553" width="6.140625" style="40" customWidth="1"/>
    <col min="1554" max="1554" width="5.5703125" style="40" customWidth="1"/>
    <col min="1555" max="1555" width="6.28515625" style="40" customWidth="1"/>
    <col min="1556" max="1556" width="4.42578125" style="40" customWidth="1"/>
    <col min="1557" max="1557" width="4.140625" style="40" customWidth="1"/>
    <col min="1558" max="1560" width="5.5703125" style="40" customWidth="1"/>
    <col min="1561" max="1795" width="9.140625" style="40"/>
    <col min="1796" max="1796" width="4.140625" style="40" customWidth="1"/>
    <col min="1797" max="1797" width="33.7109375" style="40" customWidth="1"/>
    <col min="1798" max="1798" width="5.42578125" style="40" customWidth="1"/>
    <col min="1799" max="1808" width="5.5703125" style="40" customWidth="1"/>
    <col min="1809" max="1809" width="6.140625" style="40" customWidth="1"/>
    <col min="1810" max="1810" width="5.5703125" style="40" customWidth="1"/>
    <col min="1811" max="1811" width="6.28515625" style="40" customWidth="1"/>
    <col min="1812" max="1812" width="4.42578125" style="40" customWidth="1"/>
    <col min="1813" max="1813" width="4.140625" style="40" customWidth="1"/>
    <col min="1814" max="1816" width="5.5703125" style="40" customWidth="1"/>
    <col min="1817" max="2051" width="9.140625" style="40"/>
    <col min="2052" max="2052" width="4.140625" style="40" customWidth="1"/>
    <col min="2053" max="2053" width="33.7109375" style="40" customWidth="1"/>
    <col min="2054" max="2054" width="5.42578125" style="40" customWidth="1"/>
    <col min="2055" max="2064" width="5.5703125" style="40" customWidth="1"/>
    <col min="2065" max="2065" width="6.140625" style="40" customWidth="1"/>
    <col min="2066" max="2066" width="5.5703125" style="40" customWidth="1"/>
    <col min="2067" max="2067" width="6.28515625" style="40" customWidth="1"/>
    <col min="2068" max="2068" width="4.42578125" style="40" customWidth="1"/>
    <col min="2069" max="2069" width="4.140625" style="40" customWidth="1"/>
    <col min="2070" max="2072" width="5.5703125" style="40" customWidth="1"/>
    <col min="2073" max="2307" width="9.140625" style="40"/>
    <col min="2308" max="2308" width="4.140625" style="40" customWidth="1"/>
    <col min="2309" max="2309" width="33.7109375" style="40" customWidth="1"/>
    <col min="2310" max="2310" width="5.42578125" style="40" customWidth="1"/>
    <col min="2311" max="2320" width="5.5703125" style="40" customWidth="1"/>
    <col min="2321" max="2321" width="6.140625" style="40" customWidth="1"/>
    <col min="2322" max="2322" width="5.5703125" style="40" customWidth="1"/>
    <col min="2323" max="2323" width="6.28515625" style="40" customWidth="1"/>
    <col min="2324" max="2324" width="4.42578125" style="40" customWidth="1"/>
    <col min="2325" max="2325" width="4.140625" style="40" customWidth="1"/>
    <col min="2326" max="2328" width="5.5703125" style="40" customWidth="1"/>
    <col min="2329" max="2563" width="9.140625" style="40"/>
    <col min="2564" max="2564" width="4.140625" style="40" customWidth="1"/>
    <col min="2565" max="2565" width="33.7109375" style="40" customWidth="1"/>
    <col min="2566" max="2566" width="5.42578125" style="40" customWidth="1"/>
    <col min="2567" max="2576" width="5.5703125" style="40" customWidth="1"/>
    <col min="2577" max="2577" width="6.140625" style="40" customWidth="1"/>
    <col min="2578" max="2578" width="5.5703125" style="40" customWidth="1"/>
    <col min="2579" max="2579" width="6.28515625" style="40" customWidth="1"/>
    <col min="2580" max="2580" width="4.42578125" style="40" customWidth="1"/>
    <col min="2581" max="2581" width="4.140625" style="40" customWidth="1"/>
    <col min="2582" max="2584" width="5.5703125" style="40" customWidth="1"/>
    <col min="2585" max="2819" width="9.140625" style="40"/>
    <col min="2820" max="2820" width="4.140625" style="40" customWidth="1"/>
    <col min="2821" max="2821" width="33.7109375" style="40" customWidth="1"/>
    <col min="2822" max="2822" width="5.42578125" style="40" customWidth="1"/>
    <col min="2823" max="2832" width="5.5703125" style="40" customWidth="1"/>
    <col min="2833" max="2833" width="6.140625" style="40" customWidth="1"/>
    <col min="2834" max="2834" width="5.5703125" style="40" customWidth="1"/>
    <col min="2835" max="2835" width="6.28515625" style="40" customWidth="1"/>
    <col min="2836" max="2836" width="4.42578125" style="40" customWidth="1"/>
    <col min="2837" max="2837" width="4.140625" style="40" customWidth="1"/>
    <col min="2838" max="2840" width="5.5703125" style="40" customWidth="1"/>
    <col min="2841" max="3075" width="9.140625" style="40"/>
    <col min="3076" max="3076" width="4.140625" style="40" customWidth="1"/>
    <col min="3077" max="3077" width="33.7109375" style="40" customWidth="1"/>
    <col min="3078" max="3078" width="5.42578125" style="40" customWidth="1"/>
    <col min="3079" max="3088" width="5.5703125" style="40" customWidth="1"/>
    <col min="3089" max="3089" width="6.140625" style="40" customWidth="1"/>
    <col min="3090" max="3090" width="5.5703125" style="40" customWidth="1"/>
    <col min="3091" max="3091" width="6.28515625" style="40" customWidth="1"/>
    <col min="3092" max="3092" width="4.42578125" style="40" customWidth="1"/>
    <col min="3093" max="3093" width="4.140625" style="40" customWidth="1"/>
    <col min="3094" max="3096" width="5.5703125" style="40" customWidth="1"/>
    <col min="3097" max="3331" width="9.140625" style="40"/>
    <col min="3332" max="3332" width="4.140625" style="40" customWidth="1"/>
    <col min="3333" max="3333" width="33.7109375" style="40" customWidth="1"/>
    <col min="3334" max="3334" width="5.42578125" style="40" customWidth="1"/>
    <col min="3335" max="3344" width="5.5703125" style="40" customWidth="1"/>
    <col min="3345" max="3345" width="6.140625" style="40" customWidth="1"/>
    <col min="3346" max="3346" width="5.5703125" style="40" customWidth="1"/>
    <col min="3347" max="3347" width="6.28515625" style="40" customWidth="1"/>
    <col min="3348" max="3348" width="4.42578125" style="40" customWidth="1"/>
    <col min="3349" max="3349" width="4.140625" style="40" customWidth="1"/>
    <col min="3350" max="3352" width="5.5703125" style="40" customWidth="1"/>
    <col min="3353" max="3587" width="9.140625" style="40"/>
    <col min="3588" max="3588" width="4.140625" style="40" customWidth="1"/>
    <col min="3589" max="3589" width="33.7109375" style="40" customWidth="1"/>
    <col min="3590" max="3590" width="5.42578125" style="40" customWidth="1"/>
    <col min="3591" max="3600" width="5.5703125" style="40" customWidth="1"/>
    <col min="3601" max="3601" width="6.140625" style="40" customWidth="1"/>
    <col min="3602" max="3602" width="5.5703125" style="40" customWidth="1"/>
    <col min="3603" max="3603" width="6.28515625" style="40" customWidth="1"/>
    <col min="3604" max="3604" width="4.42578125" style="40" customWidth="1"/>
    <col min="3605" max="3605" width="4.140625" style="40" customWidth="1"/>
    <col min="3606" max="3608" width="5.5703125" style="40" customWidth="1"/>
    <col min="3609" max="3843" width="9.140625" style="40"/>
    <col min="3844" max="3844" width="4.140625" style="40" customWidth="1"/>
    <col min="3845" max="3845" width="33.7109375" style="40" customWidth="1"/>
    <col min="3846" max="3846" width="5.42578125" style="40" customWidth="1"/>
    <col min="3847" max="3856" width="5.5703125" style="40" customWidth="1"/>
    <col min="3857" max="3857" width="6.140625" style="40" customWidth="1"/>
    <col min="3858" max="3858" width="5.5703125" style="40" customWidth="1"/>
    <col min="3859" max="3859" width="6.28515625" style="40" customWidth="1"/>
    <col min="3860" max="3860" width="4.42578125" style="40" customWidth="1"/>
    <col min="3861" max="3861" width="4.140625" style="40" customWidth="1"/>
    <col min="3862" max="3864" width="5.5703125" style="40" customWidth="1"/>
    <col min="3865" max="4099" width="9.140625" style="40"/>
    <col min="4100" max="4100" width="4.140625" style="40" customWidth="1"/>
    <col min="4101" max="4101" width="33.7109375" style="40" customWidth="1"/>
    <col min="4102" max="4102" width="5.42578125" style="40" customWidth="1"/>
    <col min="4103" max="4112" width="5.5703125" style="40" customWidth="1"/>
    <col min="4113" max="4113" width="6.140625" style="40" customWidth="1"/>
    <col min="4114" max="4114" width="5.5703125" style="40" customWidth="1"/>
    <col min="4115" max="4115" width="6.28515625" style="40" customWidth="1"/>
    <col min="4116" max="4116" width="4.42578125" style="40" customWidth="1"/>
    <col min="4117" max="4117" width="4.140625" style="40" customWidth="1"/>
    <col min="4118" max="4120" width="5.5703125" style="40" customWidth="1"/>
    <col min="4121" max="4355" width="9.140625" style="40"/>
    <col min="4356" max="4356" width="4.140625" style="40" customWidth="1"/>
    <col min="4357" max="4357" width="33.7109375" style="40" customWidth="1"/>
    <col min="4358" max="4358" width="5.42578125" style="40" customWidth="1"/>
    <col min="4359" max="4368" width="5.5703125" style="40" customWidth="1"/>
    <col min="4369" max="4369" width="6.140625" style="40" customWidth="1"/>
    <col min="4370" max="4370" width="5.5703125" style="40" customWidth="1"/>
    <col min="4371" max="4371" width="6.28515625" style="40" customWidth="1"/>
    <col min="4372" max="4372" width="4.42578125" style="40" customWidth="1"/>
    <col min="4373" max="4373" width="4.140625" style="40" customWidth="1"/>
    <col min="4374" max="4376" width="5.5703125" style="40" customWidth="1"/>
    <col min="4377" max="4611" width="9.140625" style="40"/>
    <col min="4612" max="4612" width="4.140625" style="40" customWidth="1"/>
    <col min="4613" max="4613" width="33.7109375" style="40" customWidth="1"/>
    <col min="4614" max="4614" width="5.42578125" style="40" customWidth="1"/>
    <col min="4615" max="4624" width="5.5703125" style="40" customWidth="1"/>
    <col min="4625" max="4625" width="6.140625" style="40" customWidth="1"/>
    <col min="4626" max="4626" width="5.5703125" style="40" customWidth="1"/>
    <col min="4627" max="4627" width="6.28515625" style="40" customWidth="1"/>
    <col min="4628" max="4628" width="4.42578125" style="40" customWidth="1"/>
    <col min="4629" max="4629" width="4.140625" style="40" customWidth="1"/>
    <col min="4630" max="4632" width="5.5703125" style="40" customWidth="1"/>
    <col min="4633" max="4867" width="9.140625" style="40"/>
    <col min="4868" max="4868" width="4.140625" style="40" customWidth="1"/>
    <col min="4869" max="4869" width="33.7109375" style="40" customWidth="1"/>
    <col min="4870" max="4870" width="5.42578125" style="40" customWidth="1"/>
    <col min="4871" max="4880" width="5.5703125" style="40" customWidth="1"/>
    <col min="4881" max="4881" width="6.140625" style="40" customWidth="1"/>
    <col min="4882" max="4882" width="5.5703125" style="40" customWidth="1"/>
    <col min="4883" max="4883" width="6.28515625" style="40" customWidth="1"/>
    <col min="4884" max="4884" width="4.42578125" style="40" customWidth="1"/>
    <col min="4885" max="4885" width="4.140625" style="40" customWidth="1"/>
    <col min="4886" max="4888" width="5.5703125" style="40" customWidth="1"/>
    <col min="4889" max="5123" width="9.140625" style="40"/>
    <col min="5124" max="5124" width="4.140625" style="40" customWidth="1"/>
    <col min="5125" max="5125" width="33.7109375" style="40" customWidth="1"/>
    <col min="5126" max="5126" width="5.42578125" style="40" customWidth="1"/>
    <col min="5127" max="5136" width="5.5703125" style="40" customWidth="1"/>
    <col min="5137" max="5137" width="6.140625" style="40" customWidth="1"/>
    <col min="5138" max="5138" width="5.5703125" style="40" customWidth="1"/>
    <col min="5139" max="5139" width="6.28515625" style="40" customWidth="1"/>
    <col min="5140" max="5140" width="4.42578125" style="40" customWidth="1"/>
    <col min="5141" max="5141" width="4.140625" style="40" customWidth="1"/>
    <col min="5142" max="5144" width="5.5703125" style="40" customWidth="1"/>
    <col min="5145" max="5379" width="9.140625" style="40"/>
    <col min="5380" max="5380" width="4.140625" style="40" customWidth="1"/>
    <col min="5381" max="5381" width="33.7109375" style="40" customWidth="1"/>
    <col min="5382" max="5382" width="5.42578125" style="40" customWidth="1"/>
    <col min="5383" max="5392" width="5.5703125" style="40" customWidth="1"/>
    <col min="5393" max="5393" width="6.140625" style="40" customWidth="1"/>
    <col min="5394" max="5394" width="5.5703125" style="40" customWidth="1"/>
    <col min="5395" max="5395" width="6.28515625" style="40" customWidth="1"/>
    <col min="5396" max="5396" width="4.42578125" style="40" customWidth="1"/>
    <col min="5397" max="5397" width="4.140625" style="40" customWidth="1"/>
    <col min="5398" max="5400" width="5.5703125" style="40" customWidth="1"/>
    <col min="5401" max="5635" width="9.140625" style="40"/>
    <col min="5636" max="5636" width="4.140625" style="40" customWidth="1"/>
    <col min="5637" max="5637" width="33.7109375" style="40" customWidth="1"/>
    <col min="5638" max="5638" width="5.42578125" style="40" customWidth="1"/>
    <col min="5639" max="5648" width="5.5703125" style="40" customWidth="1"/>
    <col min="5649" max="5649" width="6.140625" style="40" customWidth="1"/>
    <col min="5650" max="5650" width="5.5703125" style="40" customWidth="1"/>
    <col min="5651" max="5651" width="6.28515625" style="40" customWidth="1"/>
    <col min="5652" max="5652" width="4.42578125" style="40" customWidth="1"/>
    <col min="5653" max="5653" width="4.140625" style="40" customWidth="1"/>
    <col min="5654" max="5656" width="5.5703125" style="40" customWidth="1"/>
    <col min="5657" max="5891" width="9.140625" style="40"/>
    <col min="5892" max="5892" width="4.140625" style="40" customWidth="1"/>
    <col min="5893" max="5893" width="33.7109375" style="40" customWidth="1"/>
    <col min="5894" max="5894" width="5.42578125" style="40" customWidth="1"/>
    <col min="5895" max="5904" width="5.5703125" style="40" customWidth="1"/>
    <col min="5905" max="5905" width="6.140625" style="40" customWidth="1"/>
    <col min="5906" max="5906" width="5.5703125" style="40" customWidth="1"/>
    <col min="5907" max="5907" width="6.28515625" style="40" customWidth="1"/>
    <col min="5908" max="5908" width="4.42578125" style="40" customWidth="1"/>
    <col min="5909" max="5909" width="4.140625" style="40" customWidth="1"/>
    <col min="5910" max="5912" width="5.5703125" style="40" customWidth="1"/>
    <col min="5913" max="6147" width="9.140625" style="40"/>
    <col min="6148" max="6148" width="4.140625" style="40" customWidth="1"/>
    <col min="6149" max="6149" width="33.7109375" style="40" customWidth="1"/>
    <col min="6150" max="6150" width="5.42578125" style="40" customWidth="1"/>
    <col min="6151" max="6160" width="5.5703125" style="40" customWidth="1"/>
    <col min="6161" max="6161" width="6.140625" style="40" customWidth="1"/>
    <col min="6162" max="6162" width="5.5703125" style="40" customWidth="1"/>
    <col min="6163" max="6163" width="6.28515625" style="40" customWidth="1"/>
    <col min="6164" max="6164" width="4.42578125" style="40" customWidth="1"/>
    <col min="6165" max="6165" width="4.140625" style="40" customWidth="1"/>
    <col min="6166" max="6168" width="5.5703125" style="40" customWidth="1"/>
    <col min="6169" max="6403" width="9.140625" style="40"/>
    <col min="6404" max="6404" width="4.140625" style="40" customWidth="1"/>
    <col min="6405" max="6405" width="33.7109375" style="40" customWidth="1"/>
    <col min="6406" max="6406" width="5.42578125" style="40" customWidth="1"/>
    <col min="6407" max="6416" width="5.5703125" style="40" customWidth="1"/>
    <col min="6417" max="6417" width="6.140625" style="40" customWidth="1"/>
    <col min="6418" max="6418" width="5.5703125" style="40" customWidth="1"/>
    <col min="6419" max="6419" width="6.28515625" style="40" customWidth="1"/>
    <col min="6420" max="6420" width="4.42578125" style="40" customWidth="1"/>
    <col min="6421" max="6421" width="4.140625" style="40" customWidth="1"/>
    <col min="6422" max="6424" width="5.5703125" style="40" customWidth="1"/>
    <col min="6425" max="6659" width="9.140625" style="40"/>
    <col min="6660" max="6660" width="4.140625" style="40" customWidth="1"/>
    <col min="6661" max="6661" width="33.7109375" style="40" customWidth="1"/>
    <col min="6662" max="6662" width="5.42578125" style="40" customWidth="1"/>
    <col min="6663" max="6672" width="5.5703125" style="40" customWidth="1"/>
    <col min="6673" max="6673" width="6.140625" style="40" customWidth="1"/>
    <col min="6674" max="6674" width="5.5703125" style="40" customWidth="1"/>
    <col min="6675" max="6675" width="6.28515625" style="40" customWidth="1"/>
    <col min="6676" max="6676" width="4.42578125" style="40" customWidth="1"/>
    <col min="6677" max="6677" width="4.140625" style="40" customWidth="1"/>
    <col min="6678" max="6680" width="5.5703125" style="40" customWidth="1"/>
    <col min="6681" max="6915" width="9.140625" style="40"/>
    <col min="6916" max="6916" width="4.140625" style="40" customWidth="1"/>
    <col min="6917" max="6917" width="33.7109375" style="40" customWidth="1"/>
    <col min="6918" max="6918" width="5.42578125" style="40" customWidth="1"/>
    <col min="6919" max="6928" width="5.5703125" style="40" customWidth="1"/>
    <col min="6929" max="6929" width="6.140625" style="40" customWidth="1"/>
    <col min="6930" max="6930" width="5.5703125" style="40" customWidth="1"/>
    <col min="6931" max="6931" width="6.28515625" style="40" customWidth="1"/>
    <col min="6932" max="6932" width="4.42578125" style="40" customWidth="1"/>
    <col min="6933" max="6933" width="4.140625" style="40" customWidth="1"/>
    <col min="6934" max="6936" width="5.5703125" style="40" customWidth="1"/>
    <col min="6937" max="7171" width="9.140625" style="40"/>
    <col min="7172" max="7172" width="4.140625" style="40" customWidth="1"/>
    <col min="7173" max="7173" width="33.7109375" style="40" customWidth="1"/>
    <col min="7174" max="7174" width="5.42578125" style="40" customWidth="1"/>
    <col min="7175" max="7184" width="5.5703125" style="40" customWidth="1"/>
    <col min="7185" max="7185" width="6.140625" style="40" customWidth="1"/>
    <col min="7186" max="7186" width="5.5703125" style="40" customWidth="1"/>
    <col min="7187" max="7187" width="6.28515625" style="40" customWidth="1"/>
    <col min="7188" max="7188" width="4.42578125" style="40" customWidth="1"/>
    <col min="7189" max="7189" width="4.140625" style="40" customWidth="1"/>
    <col min="7190" max="7192" width="5.5703125" style="40" customWidth="1"/>
    <col min="7193" max="7427" width="9.140625" style="40"/>
    <col min="7428" max="7428" width="4.140625" style="40" customWidth="1"/>
    <col min="7429" max="7429" width="33.7109375" style="40" customWidth="1"/>
    <col min="7430" max="7430" width="5.42578125" style="40" customWidth="1"/>
    <col min="7431" max="7440" width="5.5703125" style="40" customWidth="1"/>
    <col min="7441" max="7441" width="6.140625" style="40" customWidth="1"/>
    <col min="7442" max="7442" width="5.5703125" style="40" customWidth="1"/>
    <col min="7443" max="7443" width="6.28515625" style="40" customWidth="1"/>
    <col min="7444" max="7444" width="4.42578125" style="40" customWidth="1"/>
    <col min="7445" max="7445" width="4.140625" style="40" customWidth="1"/>
    <col min="7446" max="7448" width="5.5703125" style="40" customWidth="1"/>
    <col min="7449" max="7683" width="9.140625" style="40"/>
    <col min="7684" max="7684" width="4.140625" style="40" customWidth="1"/>
    <col min="7685" max="7685" width="33.7109375" style="40" customWidth="1"/>
    <col min="7686" max="7686" width="5.42578125" style="40" customWidth="1"/>
    <col min="7687" max="7696" width="5.5703125" style="40" customWidth="1"/>
    <col min="7697" max="7697" width="6.140625" style="40" customWidth="1"/>
    <col min="7698" max="7698" width="5.5703125" style="40" customWidth="1"/>
    <col min="7699" max="7699" width="6.28515625" style="40" customWidth="1"/>
    <col min="7700" max="7700" width="4.42578125" style="40" customWidth="1"/>
    <col min="7701" max="7701" width="4.140625" style="40" customWidth="1"/>
    <col min="7702" max="7704" width="5.5703125" style="40" customWidth="1"/>
    <col min="7705" max="7939" width="9.140625" style="40"/>
    <col min="7940" max="7940" width="4.140625" style="40" customWidth="1"/>
    <col min="7941" max="7941" width="33.7109375" style="40" customWidth="1"/>
    <col min="7942" max="7942" width="5.42578125" style="40" customWidth="1"/>
    <col min="7943" max="7952" width="5.5703125" style="40" customWidth="1"/>
    <col min="7953" max="7953" width="6.140625" style="40" customWidth="1"/>
    <col min="7954" max="7954" width="5.5703125" style="40" customWidth="1"/>
    <col min="7955" max="7955" width="6.28515625" style="40" customWidth="1"/>
    <col min="7956" max="7956" width="4.42578125" style="40" customWidth="1"/>
    <col min="7957" max="7957" width="4.140625" style="40" customWidth="1"/>
    <col min="7958" max="7960" width="5.5703125" style="40" customWidth="1"/>
    <col min="7961" max="8195" width="9.140625" style="40"/>
    <col min="8196" max="8196" width="4.140625" style="40" customWidth="1"/>
    <col min="8197" max="8197" width="33.7109375" style="40" customWidth="1"/>
    <col min="8198" max="8198" width="5.42578125" style="40" customWidth="1"/>
    <col min="8199" max="8208" width="5.5703125" style="40" customWidth="1"/>
    <col min="8209" max="8209" width="6.140625" style="40" customWidth="1"/>
    <col min="8210" max="8210" width="5.5703125" style="40" customWidth="1"/>
    <col min="8211" max="8211" width="6.28515625" style="40" customWidth="1"/>
    <col min="8212" max="8212" width="4.42578125" style="40" customWidth="1"/>
    <col min="8213" max="8213" width="4.140625" style="40" customWidth="1"/>
    <col min="8214" max="8216" width="5.5703125" style="40" customWidth="1"/>
    <col min="8217" max="8451" width="9.140625" style="40"/>
    <col min="8452" max="8452" width="4.140625" style="40" customWidth="1"/>
    <col min="8453" max="8453" width="33.7109375" style="40" customWidth="1"/>
    <col min="8454" max="8454" width="5.42578125" style="40" customWidth="1"/>
    <col min="8455" max="8464" width="5.5703125" style="40" customWidth="1"/>
    <col min="8465" max="8465" width="6.140625" style="40" customWidth="1"/>
    <col min="8466" max="8466" width="5.5703125" style="40" customWidth="1"/>
    <col min="8467" max="8467" width="6.28515625" style="40" customWidth="1"/>
    <col min="8468" max="8468" width="4.42578125" style="40" customWidth="1"/>
    <col min="8469" max="8469" width="4.140625" style="40" customWidth="1"/>
    <col min="8470" max="8472" width="5.5703125" style="40" customWidth="1"/>
    <col min="8473" max="8707" width="9.140625" style="40"/>
    <col min="8708" max="8708" width="4.140625" style="40" customWidth="1"/>
    <col min="8709" max="8709" width="33.7109375" style="40" customWidth="1"/>
    <col min="8710" max="8710" width="5.42578125" style="40" customWidth="1"/>
    <col min="8711" max="8720" width="5.5703125" style="40" customWidth="1"/>
    <col min="8721" max="8721" width="6.140625" style="40" customWidth="1"/>
    <col min="8722" max="8722" width="5.5703125" style="40" customWidth="1"/>
    <col min="8723" max="8723" width="6.28515625" style="40" customWidth="1"/>
    <col min="8724" max="8724" width="4.42578125" style="40" customWidth="1"/>
    <col min="8725" max="8725" width="4.140625" style="40" customWidth="1"/>
    <col min="8726" max="8728" width="5.5703125" style="40" customWidth="1"/>
    <col min="8729" max="8963" width="9.140625" style="40"/>
    <col min="8964" max="8964" width="4.140625" style="40" customWidth="1"/>
    <col min="8965" max="8965" width="33.7109375" style="40" customWidth="1"/>
    <col min="8966" max="8966" width="5.42578125" style="40" customWidth="1"/>
    <col min="8967" max="8976" width="5.5703125" style="40" customWidth="1"/>
    <col min="8977" max="8977" width="6.140625" style="40" customWidth="1"/>
    <col min="8978" max="8978" width="5.5703125" style="40" customWidth="1"/>
    <col min="8979" max="8979" width="6.28515625" style="40" customWidth="1"/>
    <col min="8980" max="8980" width="4.42578125" style="40" customWidth="1"/>
    <col min="8981" max="8981" width="4.140625" style="40" customWidth="1"/>
    <col min="8982" max="8984" width="5.5703125" style="40" customWidth="1"/>
    <col min="8985" max="9219" width="9.140625" style="40"/>
    <col min="9220" max="9220" width="4.140625" style="40" customWidth="1"/>
    <col min="9221" max="9221" width="33.7109375" style="40" customWidth="1"/>
    <col min="9222" max="9222" width="5.42578125" style="40" customWidth="1"/>
    <col min="9223" max="9232" width="5.5703125" style="40" customWidth="1"/>
    <col min="9233" max="9233" width="6.140625" style="40" customWidth="1"/>
    <col min="9234" max="9234" width="5.5703125" style="40" customWidth="1"/>
    <col min="9235" max="9235" width="6.28515625" style="40" customWidth="1"/>
    <col min="9236" max="9236" width="4.42578125" style="40" customWidth="1"/>
    <col min="9237" max="9237" width="4.140625" style="40" customWidth="1"/>
    <col min="9238" max="9240" width="5.5703125" style="40" customWidth="1"/>
    <col min="9241" max="9475" width="9.140625" style="40"/>
    <col min="9476" max="9476" width="4.140625" style="40" customWidth="1"/>
    <col min="9477" max="9477" width="33.7109375" style="40" customWidth="1"/>
    <col min="9478" max="9478" width="5.42578125" style="40" customWidth="1"/>
    <col min="9479" max="9488" width="5.5703125" style="40" customWidth="1"/>
    <col min="9489" max="9489" width="6.140625" style="40" customWidth="1"/>
    <col min="9490" max="9490" width="5.5703125" style="40" customWidth="1"/>
    <col min="9491" max="9491" width="6.28515625" style="40" customWidth="1"/>
    <col min="9492" max="9492" width="4.42578125" style="40" customWidth="1"/>
    <col min="9493" max="9493" width="4.140625" style="40" customWidth="1"/>
    <col min="9494" max="9496" width="5.5703125" style="40" customWidth="1"/>
    <col min="9497" max="9731" width="9.140625" style="40"/>
    <col min="9732" max="9732" width="4.140625" style="40" customWidth="1"/>
    <col min="9733" max="9733" width="33.7109375" style="40" customWidth="1"/>
    <col min="9734" max="9734" width="5.42578125" style="40" customWidth="1"/>
    <col min="9735" max="9744" width="5.5703125" style="40" customWidth="1"/>
    <col min="9745" max="9745" width="6.140625" style="40" customWidth="1"/>
    <col min="9746" max="9746" width="5.5703125" style="40" customWidth="1"/>
    <col min="9747" max="9747" width="6.28515625" style="40" customWidth="1"/>
    <col min="9748" max="9748" width="4.42578125" style="40" customWidth="1"/>
    <col min="9749" max="9749" width="4.140625" style="40" customWidth="1"/>
    <col min="9750" max="9752" width="5.5703125" style="40" customWidth="1"/>
    <col min="9753" max="9987" width="9.140625" style="40"/>
    <col min="9988" max="9988" width="4.140625" style="40" customWidth="1"/>
    <col min="9989" max="9989" width="33.7109375" style="40" customWidth="1"/>
    <col min="9990" max="9990" width="5.42578125" style="40" customWidth="1"/>
    <col min="9991" max="10000" width="5.5703125" style="40" customWidth="1"/>
    <col min="10001" max="10001" width="6.140625" style="40" customWidth="1"/>
    <col min="10002" max="10002" width="5.5703125" style="40" customWidth="1"/>
    <col min="10003" max="10003" width="6.28515625" style="40" customWidth="1"/>
    <col min="10004" max="10004" width="4.42578125" style="40" customWidth="1"/>
    <col min="10005" max="10005" width="4.140625" style="40" customWidth="1"/>
    <col min="10006" max="10008" width="5.5703125" style="40" customWidth="1"/>
    <col min="10009" max="10243" width="9.140625" style="40"/>
    <col min="10244" max="10244" width="4.140625" style="40" customWidth="1"/>
    <col min="10245" max="10245" width="33.7109375" style="40" customWidth="1"/>
    <col min="10246" max="10246" width="5.42578125" style="40" customWidth="1"/>
    <col min="10247" max="10256" width="5.5703125" style="40" customWidth="1"/>
    <col min="10257" max="10257" width="6.140625" style="40" customWidth="1"/>
    <col min="10258" max="10258" width="5.5703125" style="40" customWidth="1"/>
    <col min="10259" max="10259" width="6.28515625" style="40" customWidth="1"/>
    <col min="10260" max="10260" width="4.42578125" style="40" customWidth="1"/>
    <col min="10261" max="10261" width="4.140625" style="40" customWidth="1"/>
    <col min="10262" max="10264" width="5.5703125" style="40" customWidth="1"/>
    <col min="10265" max="10499" width="9.140625" style="40"/>
    <col min="10500" max="10500" width="4.140625" style="40" customWidth="1"/>
    <col min="10501" max="10501" width="33.7109375" style="40" customWidth="1"/>
    <col min="10502" max="10502" width="5.42578125" style="40" customWidth="1"/>
    <col min="10503" max="10512" width="5.5703125" style="40" customWidth="1"/>
    <col min="10513" max="10513" width="6.140625" style="40" customWidth="1"/>
    <col min="10514" max="10514" width="5.5703125" style="40" customWidth="1"/>
    <col min="10515" max="10515" width="6.28515625" style="40" customWidth="1"/>
    <col min="10516" max="10516" width="4.42578125" style="40" customWidth="1"/>
    <col min="10517" max="10517" width="4.140625" style="40" customWidth="1"/>
    <col min="10518" max="10520" width="5.5703125" style="40" customWidth="1"/>
    <col min="10521" max="10755" width="9.140625" style="40"/>
    <col min="10756" max="10756" width="4.140625" style="40" customWidth="1"/>
    <col min="10757" max="10757" width="33.7109375" style="40" customWidth="1"/>
    <col min="10758" max="10758" width="5.42578125" style="40" customWidth="1"/>
    <col min="10759" max="10768" width="5.5703125" style="40" customWidth="1"/>
    <col min="10769" max="10769" width="6.140625" style="40" customWidth="1"/>
    <col min="10770" max="10770" width="5.5703125" style="40" customWidth="1"/>
    <col min="10771" max="10771" width="6.28515625" style="40" customWidth="1"/>
    <col min="10772" max="10772" width="4.42578125" style="40" customWidth="1"/>
    <col min="10773" max="10773" width="4.140625" style="40" customWidth="1"/>
    <col min="10774" max="10776" width="5.5703125" style="40" customWidth="1"/>
    <col min="10777" max="11011" width="9.140625" style="40"/>
    <col min="11012" max="11012" width="4.140625" style="40" customWidth="1"/>
    <col min="11013" max="11013" width="33.7109375" style="40" customWidth="1"/>
    <col min="11014" max="11014" width="5.42578125" style="40" customWidth="1"/>
    <col min="11015" max="11024" width="5.5703125" style="40" customWidth="1"/>
    <col min="11025" max="11025" width="6.140625" style="40" customWidth="1"/>
    <col min="11026" max="11026" width="5.5703125" style="40" customWidth="1"/>
    <col min="11027" max="11027" width="6.28515625" style="40" customWidth="1"/>
    <col min="11028" max="11028" width="4.42578125" style="40" customWidth="1"/>
    <col min="11029" max="11029" width="4.140625" style="40" customWidth="1"/>
    <col min="11030" max="11032" width="5.5703125" style="40" customWidth="1"/>
    <col min="11033" max="11267" width="9.140625" style="40"/>
    <col min="11268" max="11268" width="4.140625" style="40" customWidth="1"/>
    <col min="11269" max="11269" width="33.7109375" style="40" customWidth="1"/>
    <col min="11270" max="11270" width="5.42578125" style="40" customWidth="1"/>
    <col min="11271" max="11280" width="5.5703125" style="40" customWidth="1"/>
    <col min="11281" max="11281" width="6.140625" style="40" customWidth="1"/>
    <col min="11282" max="11282" width="5.5703125" style="40" customWidth="1"/>
    <col min="11283" max="11283" width="6.28515625" style="40" customWidth="1"/>
    <col min="11284" max="11284" width="4.42578125" style="40" customWidth="1"/>
    <col min="11285" max="11285" width="4.140625" style="40" customWidth="1"/>
    <col min="11286" max="11288" width="5.5703125" style="40" customWidth="1"/>
    <col min="11289" max="11523" width="9.140625" style="40"/>
    <col min="11524" max="11524" width="4.140625" style="40" customWidth="1"/>
    <col min="11525" max="11525" width="33.7109375" style="40" customWidth="1"/>
    <col min="11526" max="11526" width="5.42578125" style="40" customWidth="1"/>
    <col min="11527" max="11536" width="5.5703125" style="40" customWidth="1"/>
    <col min="11537" max="11537" width="6.140625" style="40" customWidth="1"/>
    <col min="11538" max="11538" width="5.5703125" style="40" customWidth="1"/>
    <col min="11539" max="11539" width="6.28515625" style="40" customWidth="1"/>
    <col min="11540" max="11540" width="4.42578125" style="40" customWidth="1"/>
    <col min="11541" max="11541" width="4.140625" style="40" customWidth="1"/>
    <col min="11542" max="11544" width="5.5703125" style="40" customWidth="1"/>
    <col min="11545" max="11779" width="9.140625" style="40"/>
    <col min="11780" max="11780" width="4.140625" style="40" customWidth="1"/>
    <col min="11781" max="11781" width="33.7109375" style="40" customWidth="1"/>
    <col min="11782" max="11782" width="5.42578125" style="40" customWidth="1"/>
    <col min="11783" max="11792" width="5.5703125" style="40" customWidth="1"/>
    <col min="11793" max="11793" width="6.140625" style="40" customWidth="1"/>
    <col min="11794" max="11794" width="5.5703125" style="40" customWidth="1"/>
    <col min="11795" max="11795" width="6.28515625" style="40" customWidth="1"/>
    <col min="11796" max="11796" width="4.42578125" style="40" customWidth="1"/>
    <col min="11797" max="11797" width="4.140625" style="40" customWidth="1"/>
    <col min="11798" max="11800" width="5.5703125" style="40" customWidth="1"/>
    <col min="11801" max="12035" width="9.140625" style="40"/>
    <col min="12036" max="12036" width="4.140625" style="40" customWidth="1"/>
    <col min="12037" max="12037" width="33.7109375" style="40" customWidth="1"/>
    <col min="12038" max="12038" width="5.42578125" style="40" customWidth="1"/>
    <col min="12039" max="12048" width="5.5703125" style="40" customWidth="1"/>
    <col min="12049" max="12049" width="6.140625" style="40" customWidth="1"/>
    <col min="12050" max="12050" width="5.5703125" style="40" customWidth="1"/>
    <col min="12051" max="12051" width="6.28515625" style="40" customWidth="1"/>
    <col min="12052" max="12052" width="4.42578125" style="40" customWidth="1"/>
    <col min="12053" max="12053" width="4.140625" style="40" customWidth="1"/>
    <col min="12054" max="12056" width="5.5703125" style="40" customWidth="1"/>
    <col min="12057" max="12291" width="9.140625" style="40"/>
    <col min="12292" max="12292" width="4.140625" style="40" customWidth="1"/>
    <col min="12293" max="12293" width="33.7109375" style="40" customWidth="1"/>
    <col min="12294" max="12294" width="5.42578125" style="40" customWidth="1"/>
    <col min="12295" max="12304" width="5.5703125" style="40" customWidth="1"/>
    <col min="12305" max="12305" width="6.140625" style="40" customWidth="1"/>
    <col min="12306" max="12306" width="5.5703125" style="40" customWidth="1"/>
    <col min="12307" max="12307" width="6.28515625" style="40" customWidth="1"/>
    <col min="12308" max="12308" width="4.42578125" style="40" customWidth="1"/>
    <col min="12309" max="12309" width="4.140625" style="40" customWidth="1"/>
    <col min="12310" max="12312" width="5.5703125" style="40" customWidth="1"/>
    <col min="12313" max="12547" width="9.140625" style="40"/>
    <col min="12548" max="12548" width="4.140625" style="40" customWidth="1"/>
    <col min="12549" max="12549" width="33.7109375" style="40" customWidth="1"/>
    <col min="12550" max="12550" width="5.42578125" style="40" customWidth="1"/>
    <col min="12551" max="12560" width="5.5703125" style="40" customWidth="1"/>
    <col min="12561" max="12561" width="6.140625" style="40" customWidth="1"/>
    <col min="12562" max="12562" width="5.5703125" style="40" customWidth="1"/>
    <col min="12563" max="12563" width="6.28515625" style="40" customWidth="1"/>
    <col min="12564" max="12564" width="4.42578125" style="40" customWidth="1"/>
    <col min="12565" max="12565" width="4.140625" style="40" customWidth="1"/>
    <col min="12566" max="12568" width="5.5703125" style="40" customWidth="1"/>
    <col min="12569" max="12803" width="9.140625" style="40"/>
    <col min="12804" max="12804" width="4.140625" style="40" customWidth="1"/>
    <col min="12805" max="12805" width="33.7109375" style="40" customWidth="1"/>
    <col min="12806" max="12806" width="5.42578125" style="40" customWidth="1"/>
    <col min="12807" max="12816" width="5.5703125" style="40" customWidth="1"/>
    <col min="12817" max="12817" width="6.140625" style="40" customWidth="1"/>
    <col min="12818" max="12818" width="5.5703125" style="40" customWidth="1"/>
    <col min="12819" max="12819" width="6.28515625" style="40" customWidth="1"/>
    <col min="12820" max="12820" width="4.42578125" style="40" customWidth="1"/>
    <col min="12821" max="12821" width="4.140625" style="40" customWidth="1"/>
    <col min="12822" max="12824" width="5.5703125" style="40" customWidth="1"/>
    <col min="12825" max="13059" width="9.140625" style="40"/>
    <col min="13060" max="13060" width="4.140625" style="40" customWidth="1"/>
    <col min="13061" max="13061" width="33.7109375" style="40" customWidth="1"/>
    <col min="13062" max="13062" width="5.42578125" style="40" customWidth="1"/>
    <col min="13063" max="13072" width="5.5703125" style="40" customWidth="1"/>
    <col min="13073" max="13073" width="6.140625" style="40" customWidth="1"/>
    <col min="13074" max="13074" width="5.5703125" style="40" customWidth="1"/>
    <col min="13075" max="13075" width="6.28515625" style="40" customWidth="1"/>
    <col min="13076" max="13076" width="4.42578125" style="40" customWidth="1"/>
    <col min="13077" max="13077" width="4.140625" style="40" customWidth="1"/>
    <col min="13078" max="13080" width="5.5703125" style="40" customWidth="1"/>
    <col min="13081" max="13315" width="9.140625" style="40"/>
    <col min="13316" max="13316" width="4.140625" style="40" customWidth="1"/>
    <col min="13317" max="13317" width="33.7109375" style="40" customWidth="1"/>
    <col min="13318" max="13318" width="5.42578125" style="40" customWidth="1"/>
    <col min="13319" max="13328" width="5.5703125" style="40" customWidth="1"/>
    <col min="13329" max="13329" width="6.140625" style="40" customWidth="1"/>
    <col min="13330" max="13330" width="5.5703125" style="40" customWidth="1"/>
    <col min="13331" max="13331" width="6.28515625" style="40" customWidth="1"/>
    <col min="13332" max="13332" width="4.42578125" style="40" customWidth="1"/>
    <col min="13333" max="13333" width="4.140625" style="40" customWidth="1"/>
    <col min="13334" max="13336" width="5.5703125" style="40" customWidth="1"/>
    <col min="13337" max="13571" width="9.140625" style="40"/>
    <col min="13572" max="13572" width="4.140625" style="40" customWidth="1"/>
    <col min="13573" max="13573" width="33.7109375" style="40" customWidth="1"/>
    <col min="13574" max="13574" width="5.42578125" style="40" customWidth="1"/>
    <col min="13575" max="13584" width="5.5703125" style="40" customWidth="1"/>
    <col min="13585" max="13585" width="6.140625" style="40" customWidth="1"/>
    <col min="13586" max="13586" width="5.5703125" style="40" customWidth="1"/>
    <col min="13587" max="13587" width="6.28515625" style="40" customWidth="1"/>
    <col min="13588" max="13588" width="4.42578125" style="40" customWidth="1"/>
    <col min="13589" max="13589" width="4.140625" style="40" customWidth="1"/>
    <col min="13590" max="13592" width="5.5703125" style="40" customWidth="1"/>
    <col min="13593" max="13827" width="9.140625" style="40"/>
    <col min="13828" max="13828" width="4.140625" style="40" customWidth="1"/>
    <col min="13829" max="13829" width="33.7109375" style="40" customWidth="1"/>
    <col min="13830" max="13830" width="5.42578125" style="40" customWidth="1"/>
    <col min="13831" max="13840" width="5.5703125" style="40" customWidth="1"/>
    <col min="13841" max="13841" width="6.140625" style="40" customWidth="1"/>
    <col min="13842" max="13842" width="5.5703125" style="40" customWidth="1"/>
    <col min="13843" max="13843" width="6.28515625" style="40" customWidth="1"/>
    <col min="13844" max="13844" width="4.42578125" style="40" customWidth="1"/>
    <col min="13845" max="13845" width="4.140625" style="40" customWidth="1"/>
    <col min="13846" max="13848" width="5.5703125" style="40" customWidth="1"/>
    <col min="13849" max="14083" width="9.140625" style="40"/>
    <col min="14084" max="14084" width="4.140625" style="40" customWidth="1"/>
    <col min="14085" max="14085" width="33.7109375" style="40" customWidth="1"/>
    <col min="14086" max="14086" width="5.42578125" style="40" customWidth="1"/>
    <col min="14087" max="14096" width="5.5703125" style="40" customWidth="1"/>
    <col min="14097" max="14097" width="6.140625" style="40" customWidth="1"/>
    <col min="14098" max="14098" width="5.5703125" style="40" customWidth="1"/>
    <col min="14099" max="14099" width="6.28515625" style="40" customWidth="1"/>
    <col min="14100" max="14100" width="4.42578125" style="40" customWidth="1"/>
    <col min="14101" max="14101" width="4.140625" style="40" customWidth="1"/>
    <col min="14102" max="14104" width="5.5703125" style="40" customWidth="1"/>
    <col min="14105" max="14339" width="9.140625" style="40"/>
    <col min="14340" max="14340" width="4.140625" style="40" customWidth="1"/>
    <col min="14341" max="14341" width="33.7109375" style="40" customWidth="1"/>
    <col min="14342" max="14342" width="5.42578125" style="40" customWidth="1"/>
    <col min="14343" max="14352" width="5.5703125" style="40" customWidth="1"/>
    <col min="14353" max="14353" width="6.140625" style="40" customWidth="1"/>
    <col min="14354" max="14354" width="5.5703125" style="40" customWidth="1"/>
    <col min="14355" max="14355" width="6.28515625" style="40" customWidth="1"/>
    <col min="14356" max="14356" width="4.42578125" style="40" customWidth="1"/>
    <col min="14357" max="14357" width="4.140625" style="40" customWidth="1"/>
    <col min="14358" max="14360" width="5.5703125" style="40" customWidth="1"/>
    <col min="14361" max="14595" width="9.140625" style="40"/>
    <col min="14596" max="14596" width="4.140625" style="40" customWidth="1"/>
    <col min="14597" max="14597" width="33.7109375" style="40" customWidth="1"/>
    <col min="14598" max="14598" width="5.42578125" style="40" customWidth="1"/>
    <col min="14599" max="14608" width="5.5703125" style="40" customWidth="1"/>
    <col min="14609" max="14609" width="6.140625" style="40" customWidth="1"/>
    <col min="14610" max="14610" width="5.5703125" style="40" customWidth="1"/>
    <col min="14611" max="14611" width="6.28515625" style="40" customWidth="1"/>
    <col min="14612" max="14612" width="4.42578125" style="40" customWidth="1"/>
    <col min="14613" max="14613" width="4.140625" style="40" customWidth="1"/>
    <col min="14614" max="14616" width="5.5703125" style="40" customWidth="1"/>
    <col min="14617" max="14851" width="9.140625" style="40"/>
    <col min="14852" max="14852" width="4.140625" style="40" customWidth="1"/>
    <col min="14853" max="14853" width="33.7109375" style="40" customWidth="1"/>
    <col min="14854" max="14854" width="5.42578125" style="40" customWidth="1"/>
    <col min="14855" max="14864" width="5.5703125" style="40" customWidth="1"/>
    <col min="14865" max="14865" width="6.140625" style="40" customWidth="1"/>
    <col min="14866" max="14866" width="5.5703125" style="40" customWidth="1"/>
    <col min="14867" max="14867" width="6.28515625" style="40" customWidth="1"/>
    <col min="14868" max="14868" width="4.42578125" style="40" customWidth="1"/>
    <col min="14869" max="14869" width="4.140625" style="40" customWidth="1"/>
    <col min="14870" max="14872" width="5.5703125" style="40" customWidth="1"/>
    <col min="14873" max="15107" width="9.140625" style="40"/>
    <col min="15108" max="15108" width="4.140625" style="40" customWidth="1"/>
    <col min="15109" max="15109" width="33.7109375" style="40" customWidth="1"/>
    <col min="15110" max="15110" width="5.42578125" style="40" customWidth="1"/>
    <col min="15111" max="15120" width="5.5703125" style="40" customWidth="1"/>
    <col min="15121" max="15121" width="6.140625" style="40" customWidth="1"/>
    <col min="15122" max="15122" width="5.5703125" style="40" customWidth="1"/>
    <col min="15123" max="15123" width="6.28515625" style="40" customWidth="1"/>
    <col min="15124" max="15124" width="4.42578125" style="40" customWidth="1"/>
    <col min="15125" max="15125" width="4.140625" style="40" customWidth="1"/>
    <col min="15126" max="15128" width="5.5703125" style="40" customWidth="1"/>
    <col min="15129" max="15363" width="9.140625" style="40"/>
    <col min="15364" max="15364" width="4.140625" style="40" customWidth="1"/>
    <col min="15365" max="15365" width="33.7109375" style="40" customWidth="1"/>
    <col min="15366" max="15366" width="5.42578125" style="40" customWidth="1"/>
    <col min="15367" max="15376" width="5.5703125" style="40" customWidth="1"/>
    <col min="15377" max="15377" width="6.140625" style="40" customWidth="1"/>
    <col min="15378" max="15378" width="5.5703125" style="40" customWidth="1"/>
    <col min="15379" max="15379" width="6.28515625" style="40" customWidth="1"/>
    <col min="15380" max="15380" width="4.42578125" style="40" customWidth="1"/>
    <col min="15381" max="15381" width="4.140625" style="40" customWidth="1"/>
    <col min="15382" max="15384" width="5.5703125" style="40" customWidth="1"/>
    <col min="15385" max="15619" width="9.140625" style="40"/>
    <col min="15620" max="15620" width="4.140625" style="40" customWidth="1"/>
    <col min="15621" max="15621" width="33.7109375" style="40" customWidth="1"/>
    <col min="15622" max="15622" width="5.42578125" style="40" customWidth="1"/>
    <col min="15623" max="15632" width="5.5703125" style="40" customWidth="1"/>
    <col min="15633" max="15633" width="6.140625" style="40" customWidth="1"/>
    <col min="15634" max="15634" width="5.5703125" style="40" customWidth="1"/>
    <col min="15635" max="15635" width="6.28515625" style="40" customWidth="1"/>
    <col min="15636" max="15636" width="4.42578125" style="40" customWidth="1"/>
    <col min="15637" max="15637" width="4.140625" style="40" customWidth="1"/>
    <col min="15638" max="15640" width="5.5703125" style="40" customWidth="1"/>
    <col min="15641" max="15875" width="9.140625" style="40"/>
    <col min="15876" max="15876" width="4.140625" style="40" customWidth="1"/>
    <col min="15877" max="15877" width="33.7109375" style="40" customWidth="1"/>
    <col min="15878" max="15878" width="5.42578125" style="40" customWidth="1"/>
    <col min="15879" max="15888" width="5.5703125" style="40" customWidth="1"/>
    <col min="15889" max="15889" width="6.140625" style="40" customWidth="1"/>
    <col min="15890" max="15890" width="5.5703125" style="40" customWidth="1"/>
    <col min="15891" max="15891" width="6.28515625" style="40" customWidth="1"/>
    <col min="15892" max="15892" width="4.42578125" style="40" customWidth="1"/>
    <col min="15893" max="15893" width="4.140625" style="40" customWidth="1"/>
    <col min="15894" max="15896" width="5.5703125" style="40" customWidth="1"/>
    <col min="15897" max="16131" width="9.140625" style="40"/>
    <col min="16132" max="16132" width="4.140625" style="40" customWidth="1"/>
    <col min="16133" max="16133" width="33.7109375" style="40" customWidth="1"/>
    <col min="16134" max="16134" width="5.42578125" style="40" customWidth="1"/>
    <col min="16135" max="16144" width="5.5703125" style="40" customWidth="1"/>
    <col min="16145" max="16145" width="6.140625" style="40" customWidth="1"/>
    <col min="16146" max="16146" width="5.5703125" style="40" customWidth="1"/>
    <col min="16147" max="16147" width="6.28515625" style="40" customWidth="1"/>
    <col min="16148" max="16148" width="4.42578125" style="40" customWidth="1"/>
    <col min="16149" max="16149" width="4.140625" style="40" customWidth="1"/>
    <col min="16150" max="16152" width="5.5703125" style="40" customWidth="1"/>
    <col min="16153" max="16384" width="9.140625" style="40"/>
  </cols>
  <sheetData>
    <row r="1" spans="1:27" s="41" customFormat="1" ht="24.75" customHeight="1">
      <c r="A1" s="1087" t="s">
        <v>58</v>
      </c>
      <c r="B1" s="1087"/>
      <c r="C1" s="1087"/>
      <c r="D1" s="1087"/>
      <c r="E1" s="1087"/>
      <c r="F1" s="1087"/>
      <c r="G1" s="1087"/>
      <c r="H1" s="1087"/>
      <c r="I1" s="1087"/>
      <c r="J1" s="1087"/>
      <c r="K1" s="1087"/>
      <c r="L1" s="1087"/>
      <c r="M1" s="1087"/>
      <c r="N1" s="1087"/>
      <c r="O1" s="1087"/>
      <c r="P1" s="1087"/>
      <c r="Q1" s="1087"/>
      <c r="R1" s="1087"/>
      <c r="S1" s="1087"/>
      <c r="T1" s="417"/>
      <c r="U1" s="417"/>
      <c r="V1" s="417"/>
      <c r="W1" s="1084" t="s">
        <v>321</v>
      </c>
      <c r="X1" s="1085"/>
      <c r="AA1" s="418"/>
    </row>
    <row r="2" spans="1:27" s="42" customFormat="1" ht="20.25" customHeight="1">
      <c r="A2" s="1086" t="s">
        <v>296</v>
      </c>
      <c r="B2" s="1086"/>
      <c r="C2" s="1086"/>
      <c r="D2" s="1086"/>
      <c r="E2" s="1086"/>
      <c r="F2" s="1086"/>
      <c r="G2" s="1086"/>
      <c r="H2" s="1086"/>
      <c r="I2" s="1086"/>
      <c r="J2" s="1086"/>
      <c r="K2" s="1086"/>
      <c r="L2" s="1086"/>
      <c r="M2" s="1086"/>
      <c r="N2" s="1086"/>
      <c r="O2" s="1086"/>
      <c r="P2" s="1086"/>
      <c r="Q2" s="1086"/>
      <c r="R2" s="1086"/>
      <c r="S2" s="1086"/>
      <c r="T2" s="334" t="s">
        <v>56</v>
      </c>
      <c r="U2" s="334"/>
      <c r="V2" s="334"/>
      <c r="W2" s="335"/>
      <c r="X2" s="335"/>
      <c r="AA2" s="419"/>
    </row>
    <row r="3" spans="1:27" ht="30" customHeight="1">
      <c r="A3" s="1088" t="s">
        <v>295</v>
      </c>
      <c r="B3" s="1090" t="s">
        <v>59</v>
      </c>
      <c r="C3" s="1092" t="s">
        <v>60</v>
      </c>
      <c r="D3" s="1094" t="s">
        <v>61</v>
      </c>
      <c r="E3" s="1095"/>
      <c r="F3" s="1095"/>
      <c r="G3" s="1095"/>
      <c r="H3" s="1095"/>
      <c r="I3" s="1095"/>
      <c r="J3" s="1095"/>
      <c r="K3" s="1095"/>
      <c r="L3" s="1096" t="s">
        <v>62</v>
      </c>
      <c r="M3" s="1097"/>
      <c r="N3" s="1097"/>
      <c r="O3" s="1097"/>
      <c r="P3" s="1097"/>
      <c r="Q3" s="1097"/>
      <c r="R3" s="1097"/>
      <c r="S3" s="1097"/>
      <c r="T3" s="1097"/>
      <c r="U3" s="1097"/>
      <c r="V3" s="1083" t="s">
        <v>63</v>
      </c>
      <c r="W3" s="1083"/>
      <c r="X3" s="1083"/>
    </row>
    <row r="4" spans="1:27" s="43" customFormat="1" ht="149.25" customHeight="1">
      <c r="A4" s="1089"/>
      <c r="B4" s="1091"/>
      <c r="C4" s="1093"/>
      <c r="D4" s="336" t="s">
        <v>64</v>
      </c>
      <c r="E4" s="336" t="s">
        <v>46</v>
      </c>
      <c r="F4" s="336" t="s">
        <v>65</v>
      </c>
      <c r="G4" s="336" t="s">
        <v>9</v>
      </c>
      <c r="H4" s="336" t="s">
        <v>66</v>
      </c>
      <c r="I4" s="337" t="s">
        <v>11</v>
      </c>
      <c r="J4" s="337" t="s">
        <v>301</v>
      </c>
      <c r="K4" s="337" t="s">
        <v>12</v>
      </c>
      <c r="L4" s="338" t="s">
        <v>428</v>
      </c>
      <c r="M4" s="338" t="s">
        <v>126</v>
      </c>
      <c r="N4" s="338" t="s">
        <v>549</v>
      </c>
      <c r="O4" s="338" t="s">
        <v>447</v>
      </c>
      <c r="P4" s="338" t="s">
        <v>542</v>
      </c>
      <c r="Q4" s="338" t="s">
        <v>431</v>
      </c>
      <c r="R4" s="338" t="s">
        <v>446</v>
      </c>
      <c r="S4" s="338" t="s">
        <v>50</v>
      </c>
      <c r="T4" s="338" t="s">
        <v>49</v>
      </c>
      <c r="U4" s="338" t="s">
        <v>15</v>
      </c>
      <c r="V4" s="336" t="s">
        <v>68</v>
      </c>
      <c r="W4" s="336" t="s">
        <v>548</v>
      </c>
      <c r="X4" s="336" t="s">
        <v>69</v>
      </c>
      <c r="AA4" s="420"/>
    </row>
    <row r="5" spans="1:27" s="44" customFormat="1" ht="15" customHeight="1">
      <c r="A5" s="339">
        <v>1</v>
      </c>
      <c r="B5" s="339">
        <v>2</v>
      </c>
      <c r="C5" s="340">
        <v>3</v>
      </c>
      <c r="D5" s="340">
        <v>4</v>
      </c>
      <c r="E5" s="340">
        <v>5</v>
      </c>
      <c r="F5" s="340">
        <v>6</v>
      </c>
      <c r="G5" s="340">
        <v>7</v>
      </c>
      <c r="H5" s="340">
        <v>8</v>
      </c>
      <c r="I5" s="340">
        <v>9</v>
      </c>
      <c r="J5" s="340">
        <v>10</v>
      </c>
      <c r="K5" s="340">
        <v>11</v>
      </c>
      <c r="L5" s="340">
        <v>12</v>
      </c>
      <c r="M5" s="340">
        <v>13</v>
      </c>
      <c r="N5" s="340">
        <v>14</v>
      </c>
      <c r="O5" s="340">
        <v>15</v>
      </c>
      <c r="P5" s="340">
        <v>16</v>
      </c>
      <c r="Q5" s="340">
        <v>17</v>
      </c>
      <c r="R5" s="340">
        <v>18</v>
      </c>
      <c r="S5" s="340">
        <v>19</v>
      </c>
      <c r="T5" s="340">
        <v>20</v>
      </c>
      <c r="U5" s="340">
        <v>21</v>
      </c>
      <c r="V5" s="340">
        <v>22</v>
      </c>
      <c r="W5" s="340">
        <v>23</v>
      </c>
      <c r="X5" s="340">
        <v>24</v>
      </c>
      <c r="AA5" s="421"/>
    </row>
    <row r="6" spans="1:27" s="47" customFormat="1" ht="29.25" customHeight="1">
      <c r="A6" s="341"/>
      <c r="B6" s="342" t="s">
        <v>47</v>
      </c>
      <c r="C6" s="343">
        <f>SUM(D6:K6)</f>
        <v>0</v>
      </c>
      <c r="D6" s="45"/>
      <c r="E6" s="585"/>
      <c r="F6" s="585"/>
      <c r="G6" s="585"/>
      <c r="H6" s="585"/>
      <c r="I6" s="585"/>
      <c r="J6" s="585"/>
      <c r="K6" s="585"/>
      <c r="L6" s="46"/>
      <c r="M6" s="45"/>
      <c r="N6" s="45"/>
      <c r="O6" s="45"/>
      <c r="P6" s="45"/>
      <c r="Q6" s="45"/>
      <c r="R6" s="45"/>
      <c r="S6" s="45"/>
      <c r="T6" s="45"/>
      <c r="U6" s="45"/>
      <c r="V6" s="45"/>
      <c r="W6" s="45"/>
      <c r="X6" s="45"/>
      <c r="Y6" s="422" t="str">
        <f>IF(AND(L6&lt;=C6,M6&lt;=C6,N6&lt;=C6,O6&lt;=C6,P6&lt;=C6,Q6&lt;=C6,R6&lt;=C6,S6&lt;=C6,T6&lt;=C6,U6&lt;=C6),"Đúng","Sai")</f>
        <v>Đúng</v>
      </c>
      <c r="Z6" s="422" t="str">
        <f>IF(C6=V6+W6,"Đúng","Sai")</f>
        <v>Đúng</v>
      </c>
      <c r="AA6" s="422" t="str">
        <f>IF(X6&lt;=W6,"Đúng","Sai")</f>
        <v>Đúng</v>
      </c>
    </row>
    <row r="7" spans="1:27" s="47" customFormat="1" ht="29.25" customHeight="1">
      <c r="A7" s="344"/>
      <c r="B7" s="345" t="s">
        <v>46</v>
      </c>
      <c r="C7" s="346">
        <f t="shared" ref="C7:C16" si="0">SUM(D7:K7)</f>
        <v>0</v>
      </c>
      <c r="D7" s="48"/>
      <c r="E7" s="585"/>
      <c r="F7" s="585"/>
      <c r="G7" s="585"/>
      <c r="H7" s="585"/>
      <c r="I7" s="585"/>
      <c r="J7" s="585"/>
      <c r="K7" s="585"/>
      <c r="L7" s="48"/>
      <c r="M7" s="48"/>
      <c r="N7" s="48"/>
      <c r="O7" s="48"/>
      <c r="P7" s="48"/>
      <c r="Q7" s="48"/>
      <c r="R7" s="48"/>
      <c r="S7" s="48"/>
      <c r="T7" s="48"/>
      <c r="U7" s="48"/>
      <c r="V7" s="48"/>
      <c r="W7" s="48"/>
      <c r="X7" s="48"/>
      <c r="Y7" s="422" t="str">
        <f t="shared" ref="Y7:Y17" si="1">IF(AND(L7&lt;=C7,M7&lt;=C7,N7&lt;=C7,O7&lt;=C7,P7&lt;=C7,Q7&lt;=C7,R7&lt;=C7,S7&lt;=C7,T7&lt;=C7,U7&lt;=C7),"Đúng","Sai")</f>
        <v>Đúng</v>
      </c>
      <c r="Z7" s="422" t="str">
        <f t="shared" ref="Z7:Z17" si="2">IF(C7=V7+W7,"Đúng","Sai")</f>
        <v>Đúng</v>
      </c>
      <c r="AA7" s="422" t="str">
        <f t="shared" ref="AA7:AA17" si="3">IF(X7&lt;=W7,"Đúng","Sai")</f>
        <v>Đúng</v>
      </c>
    </row>
    <row r="8" spans="1:27" s="47" customFormat="1" ht="29.25" customHeight="1">
      <c r="A8" s="344"/>
      <c r="B8" s="345" t="s">
        <v>70</v>
      </c>
      <c r="C8" s="346">
        <f t="shared" si="0"/>
        <v>0</v>
      </c>
      <c r="D8" s="48"/>
      <c r="E8" s="48"/>
      <c r="F8" s="48"/>
      <c r="G8" s="585"/>
      <c r="H8" s="585"/>
      <c r="I8" s="585"/>
      <c r="J8" s="585"/>
      <c r="K8" s="585"/>
      <c r="L8" s="48"/>
      <c r="M8" s="48"/>
      <c r="N8" s="48"/>
      <c r="O8" s="48"/>
      <c r="P8" s="48"/>
      <c r="Q8" s="48"/>
      <c r="R8" s="48"/>
      <c r="S8" s="48"/>
      <c r="T8" s="48"/>
      <c r="U8" s="48"/>
      <c r="V8" s="48"/>
      <c r="W8" s="48"/>
      <c r="X8" s="48"/>
      <c r="Y8" s="422" t="str">
        <f t="shared" si="1"/>
        <v>Đúng</v>
      </c>
      <c r="Z8" s="422" t="str">
        <f t="shared" si="2"/>
        <v>Đúng</v>
      </c>
      <c r="AA8" s="422" t="str">
        <f t="shared" si="3"/>
        <v>Đúng</v>
      </c>
    </row>
    <row r="9" spans="1:27" s="47" customFormat="1" ht="29.25" customHeight="1">
      <c r="A9" s="344"/>
      <c r="B9" s="345" t="s">
        <v>71</v>
      </c>
      <c r="C9" s="346">
        <f t="shared" si="0"/>
        <v>0</v>
      </c>
      <c r="D9" s="48"/>
      <c r="E9" s="48"/>
      <c r="F9" s="48"/>
      <c r="G9" s="585"/>
      <c r="H9" s="585"/>
      <c r="I9" s="585"/>
      <c r="J9" s="585"/>
      <c r="K9" s="585"/>
      <c r="L9" s="48"/>
      <c r="M9" s="48"/>
      <c r="N9" s="48"/>
      <c r="O9" s="48"/>
      <c r="P9" s="48"/>
      <c r="Q9" s="48"/>
      <c r="R9" s="48"/>
      <c r="S9" s="48"/>
      <c r="T9" s="48"/>
      <c r="U9" s="48"/>
      <c r="V9" s="48"/>
      <c r="W9" s="48"/>
      <c r="X9" s="48"/>
      <c r="Y9" s="422" t="str">
        <f t="shared" si="1"/>
        <v>Đúng</v>
      </c>
      <c r="Z9" s="422" t="str">
        <f t="shared" si="2"/>
        <v>Đúng</v>
      </c>
      <c r="AA9" s="422" t="str">
        <f t="shared" si="3"/>
        <v>Đúng</v>
      </c>
    </row>
    <row r="10" spans="1:27" s="47" customFormat="1" ht="29.25" customHeight="1">
      <c r="A10" s="344"/>
      <c r="B10" s="345" t="s">
        <v>546</v>
      </c>
      <c r="C10" s="346">
        <f t="shared" si="0"/>
        <v>0</v>
      </c>
      <c r="D10" s="48"/>
      <c r="E10" s="48"/>
      <c r="F10" s="48"/>
      <c r="G10" s="585"/>
      <c r="H10" s="585"/>
      <c r="I10" s="585"/>
      <c r="J10" s="585"/>
      <c r="K10" s="585"/>
      <c r="L10" s="48"/>
      <c r="M10" s="48"/>
      <c r="N10" s="48"/>
      <c r="O10" s="48"/>
      <c r="P10" s="48"/>
      <c r="Q10" s="48"/>
      <c r="R10" s="48"/>
      <c r="S10" s="48"/>
      <c r="T10" s="48"/>
      <c r="U10" s="48"/>
      <c r="V10" s="48"/>
      <c r="W10" s="48"/>
      <c r="X10" s="48"/>
      <c r="Y10" s="422" t="str">
        <f t="shared" si="1"/>
        <v>Đúng</v>
      </c>
      <c r="Z10" s="422" t="str">
        <f t="shared" si="2"/>
        <v>Đúng</v>
      </c>
      <c r="AA10" s="422" t="str">
        <f t="shared" si="3"/>
        <v>Đúng</v>
      </c>
    </row>
    <row r="11" spans="1:27" s="47" customFormat="1" ht="29.25" customHeight="1">
      <c r="A11" s="344"/>
      <c r="B11" s="345" t="s">
        <v>72</v>
      </c>
      <c r="C11" s="346">
        <f t="shared" si="0"/>
        <v>0</v>
      </c>
      <c r="D11" s="48"/>
      <c r="E11" s="48"/>
      <c r="F11" s="48"/>
      <c r="G11" s="48"/>
      <c r="H11" s="48"/>
      <c r="I11" s="585"/>
      <c r="J11" s="585"/>
      <c r="K11" s="585"/>
      <c r="L11" s="48"/>
      <c r="M11" s="48"/>
      <c r="N11" s="48"/>
      <c r="O11" s="48"/>
      <c r="P11" s="48"/>
      <c r="Q11" s="48"/>
      <c r="R11" s="48"/>
      <c r="S11" s="48"/>
      <c r="T11" s="48"/>
      <c r="U11" s="48"/>
      <c r="V11" s="48"/>
      <c r="W11" s="48"/>
      <c r="X11" s="48"/>
      <c r="Y11" s="422" t="str">
        <f t="shared" si="1"/>
        <v>Đúng</v>
      </c>
      <c r="Z11" s="422" t="str">
        <f t="shared" si="2"/>
        <v>Đúng</v>
      </c>
      <c r="AA11" s="422" t="str">
        <f t="shared" si="3"/>
        <v>Đúng</v>
      </c>
    </row>
    <row r="12" spans="1:27" s="47" customFormat="1" ht="29.25" customHeight="1">
      <c r="A12" s="344"/>
      <c r="B12" s="345" t="s">
        <v>11</v>
      </c>
      <c r="C12" s="346">
        <f t="shared" si="0"/>
        <v>0</v>
      </c>
      <c r="D12" s="48"/>
      <c r="E12" s="48"/>
      <c r="F12" s="48"/>
      <c r="G12" s="48"/>
      <c r="H12" s="48"/>
      <c r="I12" s="585"/>
      <c r="J12" s="585"/>
      <c r="K12" s="585"/>
      <c r="L12" s="48"/>
      <c r="M12" s="48"/>
      <c r="N12" s="48"/>
      <c r="O12" s="48"/>
      <c r="P12" s="48"/>
      <c r="Q12" s="48"/>
      <c r="R12" s="48"/>
      <c r="S12" s="48"/>
      <c r="T12" s="48"/>
      <c r="U12" s="48"/>
      <c r="V12" s="48"/>
      <c r="W12" s="48"/>
      <c r="X12" s="48"/>
      <c r="Y12" s="422" t="str">
        <f t="shared" si="1"/>
        <v>Đúng</v>
      </c>
      <c r="Z12" s="422" t="str">
        <f t="shared" si="2"/>
        <v>Đúng</v>
      </c>
      <c r="AA12" s="422" t="str">
        <f t="shared" si="3"/>
        <v>Đúng</v>
      </c>
    </row>
    <row r="13" spans="1:27" s="47" customFormat="1" ht="29.25" customHeight="1">
      <c r="A13" s="344"/>
      <c r="B13" s="345" t="s">
        <v>301</v>
      </c>
      <c r="C13" s="346">
        <f t="shared" si="0"/>
        <v>0</v>
      </c>
      <c r="D13" s="48"/>
      <c r="E13" s="48"/>
      <c r="F13" s="48"/>
      <c r="G13" s="48"/>
      <c r="H13" s="48"/>
      <c r="I13" s="48"/>
      <c r="J13" s="99"/>
      <c r="K13" s="585"/>
      <c r="L13" s="48"/>
      <c r="M13" s="48"/>
      <c r="N13" s="48"/>
      <c r="O13" s="48"/>
      <c r="P13" s="48"/>
      <c r="Q13" s="48"/>
      <c r="R13" s="48"/>
      <c r="S13" s="48"/>
      <c r="T13" s="48"/>
      <c r="U13" s="48"/>
      <c r="V13" s="48"/>
      <c r="W13" s="48"/>
      <c r="X13" s="48"/>
      <c r="Y13" s="422" t="str">
        <f t="shared" si="1"/>
        <v>Đúng</v>
      </c>
      <c r="Z13" s="422" t="str">
        <f t="shared" si="2"/>
        <v>Đúng</v>
      </c>
      <c r="AA13" s="422" t="str">
        <f t="shared" si="3"/>
        <v>Đúng</v>
      </c>
    </row>
    <row r="14" spans="1:27" s="47" customFormat="1" ht="29.25" customHeight="1">
      <c r="A14" s="344"/>
      <c r="B14" s="345" t="s">
        <v>12</v>
      </c>
      <c r="C14" s="346">
        <f t="shared" si="0"/>
        <v>0</v>
      </c>
      <c r="D14" s="48"/>
      <c r="E14" s="48"/>
      <c r="F14" s="48"/>
      <c r="G14" s="48"/>
      <c r="H14" s="48"/>
      <c r="I14" s="48"/>
      <c r="J14" s="48"/>
      <c r="K14" s="96"/>
      <c r="L14" s="48"/>
      <c r="M14" s="48"/>
      <c r="N14" s="48"/>
      <c r="O14" s="48"/>
      <c r="P14" s="48"/>
      <c r="Q14" s="48"/>
      <c r="R14" s="48"/>
      <c r="S14" s="48"/>
      <c r="T14" s="48"/>
      <c r="U14" s="48"/>
      <c r="V14" s="48"/>
      <c r="W14" s="48"/>
      <c r="X14" s="48"/>
      <c r="Y14" s="422" t="str">
        <f t="shared" si="1"/>
        <v>Đúng</v>
      </c>
      <c r="Z14" s="422" t="str">
        <f t="shared" si="2"/>
        <v>Đúng</v>
      </c>
      <c r="AA14" s="422" t="str">
        <f t="shared" si="3"/>
        <v>Đúng</v>
      </c>
    </row>
    <row r="15" spans="1:27" s="47" customFormat="1" ht="29.25" customHeight="1">
      <c r="A15" s="344"/>
      <c r="B15" s="345" t="s">
        <v>311</v>
      </c>
      <c r="C15" s="346">
        <f t="shared" si="0"/>
        <v>0</v>
      </c>
      <c r="D15" s="48"/>
      <c r="E15" s="48"/>
      <c r="F15" s="48"/>
      <c r="G15" s="48"/>
      <c r="H15" s="48"/>
      <c r="I15" s="48"/>
      <c r="J15" s="48"/>
      <c r="K15" s="96"/>
      <c r="L15" s="48"/>
      <c r="M15" s="48"/>
      <c r="N15" s="48"/>
      <c r="O15" s="48"/>
      <c r="P15" s="48"/>
      <c r="Q15" s="48"/>
      <c r="R15" s="48"/>
      <c r="S15" s="48"/>
      <c r="T15" s="48"/>
      <c r="U15" s="48"/>
      <c r="V15" s="48"/>
      <c r="W15" s="48"/>
      <c r="X15" s="48"/>
      <c r="Y15" s="422" t="str">
        <f t="shared" si="1"/>
        <v>Đúng</v>
      </c>
      <c r="Z15" s="422" t="str">
        <f t="shared" si="2"/>
        <v>Đúng</v>
      </c>
      <c r="AA15" s="422" t="str">
        <f t="shared" si="3"/>
        <v>Đúng</v>
      </c>
    </row>
    <row r="16" spans="1:27" s="47" customFormat="1" ht="29.25" customHeight="1">
      <c r="A16" s="347"/>
      <c r="B16" s="348" t="s">
        <v>547</v>
      </c>
      <c r="C16" s="349">
        <f t="shared" si="0"/>
        <v>0</v>
      </c>
      <c r="D16" s="95"/>
      <c r="E16" s="95"/>
      <c r="F16" s="95"/>
      <c r="G16" s="95"/>
      <c r="H16" s="95"/>
      <c r="I16" s="95"/>
      <c r="J16" s="95"/>
      <c r="K16" s="95"/>
      <c r="L16" s="95"/>
      <c r="M16" s="95"/>
      <c r="N16" s="95"/>
      <c r="O16" s="95"/>
      <c r="P16" s="95"/>
      <c r="Q16" s="95"/>
      <c r="R16" s="95"/>
      <c r="S16" s="95"/>
      <c r="T16" s="95"/>
      <c r="U16" s="95"/>
      <c r="V16" s="48"/>
      <c r="W16" s="95"/>
      <c r="X16" s="95"/>
      <c r="Y16" s="422" t="str">
        <f t="shared" si="1"/>
        <v>Đúng</v>
      </c>
      <c r="Z16" s="422" t="str">
        <f t="shared" si="2"/>
        <v>Đúng</v>
      </c>
      <c r="AA16" s="422" t="str">
        <f t="shared" si="3"/>
        <v>Đúng</v>
      </c>
    </row>
    <row r="17" spans="1:27" s="49" customFormat="1" ht="29.25" customHeight="1">
      <c r="A17" s="530" t="s">
        <v>22</v>
      </c>
      <c r="B17" s="350" t="s">
        <v>925</v>
      </c>
      <c r="C17" s="448">
        <f>SUM(C6:C16)</f>
        <v>0</v>
      </c>
      <c r="D17" s="448">
        <f>SUM(D6:D16)</f>
        <v>0</v>
      </c>
      <c r="E17" s="448">
        <f t="shared" ref="E17:X17" si="4">SUM(E6:E16)</f>
        <v>0</v>
      </c>
      <c r="F17" s="448">
        <f t="shared" si="4"/>
        <v>0</v>
      </c>
      <c r="G17" s="448">
        <f t="shared" si="4"/>
        <v>0</v>
      </c>
      <c r="H17" s="448">
        <f t="shared" si="4"/>
        <v>0</v>
      </c>
      <c r="I17" s="448">
        <f t="shared" si="4"/>
        <v>0</v>
      </c>
      <c r="J17" s="448">
        <f t="shared" si="4"/>
        <v>0</v>
      </c>
      <c r="K17" s="448">
        <f t="shared" si="4"/>
        <v>0</v>
      </c>
      <c r="L17" s="448">
        <f t="shared" si="4"/>
        <v>0</v>
      </c>
      <c r="M17" s="448">
        <f t="shared" si="4"/>
        <v>0</v>
      </c>
      <c r="N17" s="448">
        <f t="shared" si="4"/>
        <v>0</v>
      </c>
      <c r="O17" s="448">
        <f t="shared" si="4"/>
        <v>0</v>
      </c>
      <c r="P17" s="448">
        <f t="shared" si="4"/>
        <v>0</v>
      </c>
      <c r="Q17" s="448">
        <f t="shared" si="4"/>
        <v>0</v>
      </c>
      <c r="R17" s="448">
        <f t="shared" si="4"/>
        <v>0</v>
      </c>
      <c r="S17" s="448">
        <f t="shared" si="4"/>
        <v>0</v>
      </c>
      <c r="T17" s="448">
        <f t="shared" si="4"/>
        <v>0</v>
      </c>
      <c r="U17" s="448">
        <f t="shared" si="4"/>
        <v>0</v>
      </c>
      <c r="V17" s="448">
        <f t="shared" si="4"/>
        <v>0</v>
      </c>
      <c r="W17" s="448">
        <f t="shared" si="4"/>
        <v>0</v>
      </c>
      <c r="X17" s="448">
        <f t="shared" si="4"/>
        <v>0</v>
      </c>
      <c r="Y17" s="422" t="str">
        <f t="shared" si="1"/>
        <v>Đúng</v>
      </c>
      <c r="Z17" s="422" t="str">
        <f t="shared" si="2"/>
        <v>Đúng</v>
      </c>
      <c r="AA17" s="422" t="str">
        <f t="shared" si="3"/>
        <v>Đúng</v>
      </c>
    </row>
    <row r="18" spans="1:27" ht="15" customHeight="1">
      <c r="B18" s="40"/>
    </row>
    <row r="19" spans="1:27" ht="15" customHeight="1">
      <c r="B19" s="40"/>
    </row>
    <row r="20" spans="1:27" ht="15" customHeight="1">
      <c r="B20" s="51"/>
      <c r="X20" s="52"/>
    </row>
    <row r="21" spans="1:27" ht="15" customHeight="1">
      <c r="B21" s="53"/>
      <c r="X21" s="54"/>
    </row>
    <row r="22" spans="1:27" ht="15" customHeight="1">
      <c r="B22" s="40"/>
    </row>
    <row r="23" spans="1:27" ht="15" customHeight="1">
      <c r="B23" s="40"/>
    </row>
    <row r="24" spans="1:27" ht="15" customHeight="1">
      <c r="B24" s="40"/>
    </row>
    <row r="25" spans="1:27" ht="15" customHeight="1">
      <c r="B25" s="40"/>
    </row>
    <row r="26" spans="1:27" ht="15" customHeight="1">
      <c r="B26" s="40"/>
    </row>
    <row r="27" spans="1:27" ht="15" customHeight="1">
      <c r="B27" s="40"/>
    </row>
  </sheetData>
  <sheetProtection sheet="1" formatCells="0" formatColumns="0" formatRows="0"/>
  <mergeCells count="9">
    <mergeCell ref="V3:X3"/>
    <mergeCell ref="W1:X1"/>
    <mergeCell ref="A2:S2"/>
    <mergeCell ref="A1:S1"/>
    <mergeCell ref="A3:A4"/>
    <mergeCell ref="B3:B4"/>
    <mergeCell ref="C3:C4"/>
    <mergeCell ref="D3:K3"/>
    <mergeCell ref="L3:U3"/>
  </mergeCells>
  <conditionalFormatting sqref="AA1:AA1048576">
    <cfRule type="cellIs" dxfId="52" priority="3" operator="equal">
      <formula>"Đúng"</formula>
    </cfRule>
  </conditionalFormatting>
  <conditionalFormatting sqref="Y6:Z17">
    <cfRule type="cellIs" dxfId="51" priority="2" operator="equal">
      <formula>"Đúng"</formula>
    </cfRule>
  </conditionalFormatting>
  <printOptions horizontalCentered="1" verticalCentered="1"/>
  <pageMargins left="0.23622047244094491" right="0.23622047244094491" top="0.23622047244094491" bottom="0" header="0" footer="0"/>
  <pageSetup paperSize="9" scale="86"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11">
    <tabColor rgb="FFFFFF00"/>
    <pageSetUpPr fitToPage="1"/>
  </sheetPr>
  <dimension ref="A1:AM40"/>
  <sheetViews>
    <sheetView workbookViewId="0">
      <selection sqref="A1:AB31"/>
    </sheetView>
  </sheetViews>
  <sheetFormatPr defaultColWidth="5.5703125" defaultRowHeight="15.75"/>
  <cols>
    <col min="1" max="1" width="4.140625" style="24" customWidth="1"/>
    <col min="2" max="2" width="27.85546875" style="2" customWidth="1"/>
    <col min="3" max="3" width="9.5703125" style="21" customWidth="1"/>
    <col min="4" max="4" width="7.85546875" style="2" customWidth="1"/>
    <col min="5" max="5" width="6.140625" style="2" customWidth="1"/>
    <col min="6" max="6" width="5.7109375" style="2" customWidth="1"/>
    <col min="7" max="7" width="5.5703125" style="2" customWidth="1"/>
    <col min="8" max="10" width="5.28515625" style="2" customWidth="1"/>
    <col min="11" max="11" width="5" style="2" customWidth="1"/>
    <col min="12" max="13" width="5.28515625" style="2" customWidth="1"/>
    <col min="14" max="14" width="5.140625" style="2" customWidth="1"/>
    <col min="15" max="16" width="5.28515625" style="2" customWidth="1"/>
    <col min="17" max="17" width="5.140625" style="2" customWidth="1"/>
    <col min="18" max="18" width="5.28515625" style="2" customWidth="1"/>
    <col min="19" max="19" width="6.42578125" style="2" customWidth="1"/>
    <col min="20" max="20" width="5.85546875" style="2" customWidth="1"/>
    <col min="21" max="21" width="5.140625" style="2" customWidth="1"/>
    <col min="22" max="22" width="5" style="2" customWidth="1"/>
    <col min="23" max="23" width="5.28515625" style="2" customWidth="1"/>
    <col min="24" max="24" width="5.140625" style="2" customWidth="1"/>
    <col min="25" max="25" width="5" style="2" customWidth="1"/>
    <col min="26" max="26" width="5.42578125" style="2" customWidth="1"/>
    <col min="27" max="27" width="4.7109375" style="2" customWidth="1"/>
    <col min="28" max="28" width="5.42578125" style="2" customWidth="1"/>
    <col min="29" max="29" width="7.5703125" style="2" customWidth="1"/>
    <col min="30" max="31" width="6.28515625" style="2" customWidth="1"/>
    <col min="32" max="16384" width="5.5703125" style="2"/>
  </cols>
  <sheetData>
    <row r="1" spans="1:39" s="1" customFormat="1" ht="30.75" customHeight="1">
      <c r="A1" s="1003" t="s">
        <v>73</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105" t="s">
        <v>322</v>
      </c>
      <c r="Z1" s="1105"/>
      <c r="AA1" s="1105"/>
      <c r="AB1" s="1105"/>
      <c r="AK1" s="1106"/>
      <c r="AL1" s="1106"/>
      <c r="AM1" s="1106"/>
    </row>
    <row r="2" spans="1:39" ht="26.25" customHeight="1">
      <c r="A2" s="1064"/>
      <c r="B2" s="1064"/>
      <c r="Y2" s="1107" t="s">
        <v>452</v>
      </c>
      <c r="Z2" s="1107"/>
      <c r="AA2" s="1107"/>
      <c r="AB2" s="1107"/>
      <c r="AC2" s="331"/>
    </row>
    <row r="3" spans="1:39" s="25" customFormat="1" ht="21.75" customHeight="1">
      <c r="A3" s="1065" t="s">
        <v>295</v>
      </c>
      <c r="B3" s="1065" t="s">
        <v>74</v>
      </c>
      <c r="C3" s="1075" t="s">
        <v>75</v>
      </c>
      <c r="D3" s="1099" t="s">
        <v>76</v>
      </c>
      <c r="E3" s="1100"/>
      <c r="F3" s="1100"/>
      <c r="G3" s="1101"/>
      <c r="H3" s="1034" t="s">
        <v>77</v>
      </c>
      <c r="I3" s="1034" t="s">
        <v>442</v>
      </c>
      <c r="J3" s="1034" t="s">
        <v>511</v>
      </c>
      <c r="K3" s="1099" t="s">
        <v>78</v>
      </c>
      <c r="L3" s="1100"/>
      <c r="M3" s="1100"/>
      <c r="N3" s="1100"/>
      <c r="O3" s="1101"/>
      <c r="P3" s="1104" t="s">
        <v>79</v>
      </c>
      <c r="Q3" s="1104"/>
      <c r="R3" s="1104"/>
      <c r="S3" s="1104"/>
      <c r="T3" s="1104"/>
      <c r="U3" s="1104"/>
      <c r="V3" s="1104"/>
      <c r="W3" s="1104"/>
      <c r="X3" s="1104"/>
      <c r="Y3" s="1099" t="s">
        <v>80</v>
      </c>
      <c r="Z3" s="1100"/>
      <c r="AA3" s="1101"/>
      <c r="AB3" s="1047" t="s">
        <v>81</v>
      </c>
    </row>
    <row r="4" spans="1:39" s="25" customFormat="1" ht="18" customHeight="1">
      <c r="A4" s="1066"/>
      <c r="B4" s="1066"/>
      <c r="C4" s="1109"/>
      <c r="D4" s="1034" t="s">
        <v>82</v>
      </c>
      <c r="E4" s="1034" t="s">
        <v>83</v>
      </c>
      <c r="F4" s="1034" t="s">
        <v>84</v>
      </c>
      <c r="G4" s="1034" t="s">
        <v>85</v>
      </c>
      <c r="H4" s="1098"/>
      <c r="I4" s="1098"/>
      <c r="J4" s="1098"/>
      <c r="K4" s="1034" t="s">
        <v>86</v>
      </c>
      <c r="L4" s="1034" t="s">
        <v>87</v>
      </c>
      <c r="M4" s="1034" t="s">
        <v>66</v>
      </c>
      <c r="N4" s="1034" t="s">
        <v>405</v>
      </c>
      <c r="O4" s="1034" t="s">
        <v>13</v>
      </c>
      <c r="P4" s="1034" t="s">
        <v>88</v>
      </c>
      <c r="Q4" s="1034" t="s">
        <v>19</v>
      </c>
      <c r="R4" s="1034" t="s">
        <v>448</v>
      </c>
      <c r="S4" s="1034" t="s">
        <v>67</v>
      </c>
      <c r="T4" s="1034" t="s">
        <v>360</v>
      </c>
      <c r="U4" s="1034" t="s">
        <v>432</v>
      </c>
      <c r="V4" s="1034" t="s">
        <v>440</v>
      </c>
      <c r="W4" s="1034" t="s">
        <v>498</v>
      </c>
      <c r="X4" s="1034" t="s">
        <v>15</v>
      </c>
      <c r="Y4" s="1102" t="s">
        <v>90</v>
      </c>
      <c r="Z4" s="1103" t="s">
        <v>18</v>
      </c>
      <c r="AA4" s="1103"/>
      <c r="AB4" s="1048"/>
    </row>
    <row r="5" spans="1:39" s="26" customFormat="1" ht="114" customHeight="1">
      <c r="A5" s="1108"/>
      <c r="B5" s="1108"/>
      <c r="C5" s="1076"/>
      <c r="D5" s="1035"/>
      <c r="E5" s="1035"/>
      <c r="F5" s="1035"/>
      <c r="G5" s="1035"/>
      <c r="H5" s="1035"/>
      <c r="I5" s="1035"/>
      <c r="J5" s="1035"/>
      <c r="K5" s="1035"/>
      <c r="L5" s="1035"/>
      <c r="M5" s="1035"/>
      <c r="N5" s="1035"/>
      <c r="O5" s="1035"/>
      <c r="P5" s="1035"/>
      <c r="Q5" s="1035"/>
      <c r="R5" s="1035"/>
      <c r="S5" s="1035"/>
      <c r="T5" s="1035"/>
      <c r="U5" s="1035"/>
      <c r="V5" s="1035"/>
      <c r="W5" s="1035"/>
      <c r="X5" s="1035"/>
      <c r="Y5" s="1102"/>
      <c r="Z5" s="286" t="s">
        <v>91</v>
      </c>
      <c r="AA5" s="286" t="s">
        <v>92</v>
      </c>
      <c r="AB5" s="1049"/>
    </row>
    <row r="6" spans="1:39" s="27" customFormat="1" ht="15" customHeight="1">
      <c r="A6" s="287">
        <v>1</v>
      </c>
      <c r="B6" s="287">
        <v>2</v>
      </c>
      <c r="C6" s="329">
        <v>3</v>
      </c>
      <c r="D6" s="287">
        <v>4</v>
      </c>
      <c r="E6" s="329">
        <v>5</v>
      </c>
      <c r="F6" s="287">
        <v>6</v>
      </c>
      <c r="G6" s="329">
        <v>7</v>
      </c>
      <c r="H6" s="287">
        <v>8</v>
      </c>
      <c r="I6" s="329">
        <v>9</v>
      </c>
      <c r="J6" s="287">
        <v>10</v>
      </c>
      <c r="K6" s="329">
        <v>11</v>
      </c>
      <c r="L6" s="287">
        <v>12</v>
      </c>
      <c r="M6" s="329">
        <v>13</v>
      </c>
      <c r="N6" s="287">
        <v>14</v>
      </c>
      <c r="O6" s="329">
        <v>15</v>
      </c>
      <c r="P6" s="287">
        <v>16</v>
      </c>
      <c r="Q6" s="329">
        <v>17</v>
      </c>
      <c r="R6" s="287">
        <v>18</v>
      </c>
      <c r="S6" s="329">
        <v>19</v>
      </c>
      <c r="T6" s="287">
        <v>20</v>
      </c>
      <c r="U6" s="329">
        <v>21</v>
      </c>
      <c r="V6" s="287">
        <v>22</v>
      </c>
      <c r="W6" s="329">
        <v>23</v>
      </c>
      <c r="X6" s="287">
        <v>24</v>
      </c>
      <c r="Y6" s="329">
        <v>25</v>
      </c>
      <c r="Z6" s="287">
        <v>26</v>
      </c>
      <c r="AA6" s="329">
        <v>27</v>
      </c>
      <c r="AB6" s="287">
        <v>28</v>
      </c>
    </row>
    <row r="7" spans="1:39" s="28" customFormat="1" ht="15" customHeight="1">
      <c r="A7" s="243" t="s">
        <v>22</v>
      </c>
      <c r="B7" s="266" t="s">
        <v>412</v>
      </c>
      <c r="C7" s="587">
        <f>SUM(C8:C11)</f>
        <v>0</v>
      </c>
      <c r="D7" s="587">
        <f>SUM(D8:D11)</f>
        <v>0</v>
      </c>
      <c r="E7" s="587">
        <f t="shared" ref="E7:AB7" si="0">SUM(E8:E11)</f>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si="0"/>
        <v>0</v>
      </c>
      <c r="R7" s="587">
        <f t="shared" si="0"/>
        <v>0</v>
      </c>
      <c r="S7" s="587">
        <f t="shared" si="0"/>
        <v>0</v>
      </c>
      <c r="T7" s="587">
        <f t="shared" si="0"/>
        <v>0</v>
      </c>
      <c r="U7" s="587">
        <f t="shared" si="0"/>
        <v>0</v>
      </c>
      <c r="V7" s="587">
        <f t="shared" si="0"/>
        <v>0</v>
      </c>
      <c r="W7" s="587">
        <f t="shared" si="0"/>
        <v>0</v>
      </c>
      <c r="X7" s="587">
        <f t="shared" si="0"/>
        <v>0</v>
      </c>
      <c r="Y7" s="587">
        <f t="shared" si="0"/>
        <v>0</v>
      </c>
      <c r="Z7" s="587">
        <f t="shared" si="0"/>
        <v>0</v>
      </c>
      <c r="AA7" s="587">
        <f t="shared" si="0"/>
        <v>0</v>
      </c>
      <c r="AB7" s="587">
        <f t="shared" si="0"/>
        <v>0</v>
      </c>
      <c r="AC7" s="138" t="str">
        <f>IF(C7=(SUM(K7:O7)),"Đúng","Sai")</f>
        <v>Đúng</v>
      </c>
      <c r="AD7" s="138" t="str">
        <f>IF(AND(P7&lt;=C7,Q7&lt;=C7,R7&lt;=C7,S7&lt;=C7,T7&lt;=C7,U7&lt;=C7,V7&lt;=C7,X7&lt;=C7,W7&lt;=C7),"Đúng","Sai")</f>
        <v>Đúng</v>
      </c>
      <c r="AE7" s="138" t="str">
        <f>IF(Y7=Z7+AA7,"Đúng","Sai")</f>
        <v>Đúng</v>
      </c>
    </row>
    <row r="8" spans="1:39" s="5" customFormat="1" ht="15" customHeight="1">
      <c r="A8" s="245"/>
      <c r="B8" s="289" t="s">
        <v>23</v>
      </c>
      <c r="C8" s="588">
        <f>SUM(D8:G8)</f>
        <v>0</v>
      </c>
      <c r="D8" s="589"/>
      <c r="E8" s="589"/>
      <c r="F8" s="589"/>
      <c r="G8" s="589"/>
      <c r="H8" s="589"/>
      <c r="I8" s="589"/>
      <c r="J8" s="589"/>
      <c r="K8" s="589"/>
      <c r="L8" s="590"/>
      <c r="M8" s="590"/>
      <c r="N8" s="590"/>
      <c r="O8" s="591"/>
      <c r="P8" s="589"/>
      <c r="Q8" s="589"/>
      <c r="R8" s="589"/>
      <c r="S8" s="589"/>
      <c r="T8" s="589"/>
      <c r="U8" s="589"/>
      <c r="V8" s="589"/>
      <c r="W8" s="589"/>
      <c r="X8" s="589"/>
      <c r="Y8" s="589"/>
      <c r="Z8" s="589"/>
      <c r="AA8" s="589"/>
      <c r="AB8" s="589"/>
      <c r="AC8" s="138" t="str">
        <f t="shared" ref="AC8:AC31" si="1">IF(C8=(SUM(K8:O8)),"Đúng","Sai")</f>
        <v>Đúng</v>
      </c>
      <c r="AD8" s="138" t="str">
        <f t="shared" ref="AD8:AD31" si="2">IF(AND(P8&lt;=C8,Q8&lt;=C8,R8&lt;=C8,S8&lt;=C8,T8&lt;=C8,U8&lt;=C8,V8&lt;=C8,X8&lt;=C8,W8&lt;=C8),"Đúng","Sai")</f>
        <v>Đúng</v>
      </c>
      <c r="AE8" s="138" t="str">
        <f t="shared" ref="AE8:AE31" si="3">IF(Y8=Z8+AA8,"Đúng","Sai")</f>
        <v>Đúng</v>
      </c>
    </row>
    <row r="9" spans="1:39" s="5" customFormat="1" ht="15" customHeight="1">
      <c r="A9" s="268"/>
      <c r="B9" s="216" t="s">
        <v>24</v>
      </c>
      <c r="C9" s="588">
        <f>SUM(D9:G9)</f>
        <v>0</v>
      </c>
      <c r="D9" s="592"/>
      <c r="E9" s="592"/>
      <c r="F9" s="592"/>
      <c r="G9" s="592"/>
      <c r="H9" s="592"/>
      <c r="I9" s="592"/>
      <c r="J9" s="592"/>
      <c r="K9" s="592"/>
      <c r="L9" s="592"/>
      <c r="M9" s="593"/>
      <c r="N9" s="593"/>
      <c r="O9" s="592"/>
      <c r="P9" s="592"/>
      <c r="Q9" s="592"/>
      <c r="R9" s="592"/>
      <c r="S9" s="592"/>
      <c r="T9" s="592"/>
      <c r="U9" s="592"/>
      <c r="V9" s="592"/>
      <c r="W9" s="592"/>
      <c r="X9" s="592"/>
      <c r="Y9" s="592"/>
      <c r="Z9" s="592"/>
      <c r="AA9" s="592"/>
      <c r="AB9" s="592"/>
      <c r="AC9" s="138" t="str">
        <f t="shared" si="1"/>
        <v>Đúng</v>
      </c>
      <c r="AD9" s="138" t="str">
        <f t="shared" si="2"/>
        <v>Đúng</v>
      </c>
      <c r="AE9" s="138" t="str">
        <f t="shared" si="3"/>
        <v>Đúng</v>
      </c>
    </row>
    <row r="10" spans="1:39" s="5" customFormat="1" ht="15" customHeight="1">
      <c r="A10" s="204"/>
      <c r="B10" s="201" t="s">
        <v>25</v>
      </c>
      <c r="C10" s="588">
        <f>SUM(D10:G10)</f>
        <v>0</v>
      </c>
      <c r="D10" s="592"/>
      <c r="E10" s="592"/>
      <c r="F10" s="592"/>
      <c r="G10" s="592"/>
      <c r="H10" s="592"/>
      <c r="I10" s="592"/>
      <c r="J10" s="592"/>
      <c r="K10" s="592"/>
      <c r="L10" s="592"/>
      <c r="M10" s="592"/>
      <c r="N10" s="593"/>
      <c r="O10" s="592"/>
      <c r="P10" s="592"/>
      <c r="Q10" s="592"/>
      <c r="R10" s="592"/>
      <c r="S10" s="592"/>
      <c r="T10" s="592"/>
      <c r="U10" s="592"/>
      <c r="V10" s="592"/>
      <c r="W10" s="592"/>
      <c r="X10" s="592"/>
      <c r="Y10" s="592"/>
      <c r="Z10" s="592"/>
      <c r="AA10" s="592"/>
      <c r="AB10" s="592"/>
      <c r="AC10" s="138" t="str">
        <f t="shared" si="1"/>
        <v>Đúng</v>
      </c>
      <c r="AD10" s="138" t="str">
        <f t="shared" si="2"/>
        <v>Đúng</v>
      </c>
      <c r="AE10" s="138" t="str">
        <f t="shared" si="3"/>
        <v>Đúng</v>
      </c>
    </row>
    <row r="11" spans="1:39" s="5" customFormat="1" ht="15" customHeight="1">
      <c r="A11" s="264"/>
      <c r="B11" s="265" t="s">
        <v>26</v>
      </c>
      <c r="C11" s="588">
        <f>SUM(D11:G11)</f>
        <v>0</v>
      </c>
      <c r="D11" s="594"/>
      <c r="E11" s="594"/>
      <c r="F11" s="594"/>
      <c r="G11" s="594"/>
      <c r="H11" s="594"/>
      <c r="I11" s="594"/>
      <c r="J11" s="594"/>
      <c r="K11" s="594"/>
      <c r="L11" s="594"/>
      <c r="M11" s="594"/>
      <c r="N11" s="594"/>
      <c r="O11" s="594"/>
      <c r="P11" s="595"/>
      <c r="Q11" s="596"/>
      <c r="R11" s="594"/>
      <c r="S11" s="594"/>
      <c r="T11" s="594"/>
      <c r="U11" s="594"/>
      <c r="V11" s="594"/>
      <c r="W11" s="596"/>
      <c r="X11" s="596"/>
      <c r="Y11" s="592"/>
      <c r="Z11" s="594"/>
      <c r="AA11" s="594"/>
      <c r="AB11" s="594"/>
      <c r="AC11" s="138" t="str">
        <f t="shared" si="1"/>
        <v>Đúng</v>
      </c>
      <c r="AD11" s="138" t="str">
        <f t="shared" si="2"/>
        <v>Đúng</v>
      </c>
      <c r="AE11" s="138" t="str">
        <f t="shared" si="3"/>
        <v>Đúng</v>
      </c>
    </row>
    <row r="12" spans="1:39" s="5" customFormat="1" ht="15" customHeight="1">
      <c r="A12" s="243" t="s">
        <v>27</v>
      </c>
      <c r="B12" s="266" t="s">
        <v>28</v>
      </c>
      <c r="C12" s="587">
        <f>SUM(C13:C18)</f>
        <v>0</v>
      </c>
      <c r="D12" s="587">
        <f t="shared" ref="D12:AB12" si="4">SUM(D13:D18)</f>
        <v>0</v>
      </c>
      <c r="E12" s="587">
        <f t="shared" si="4"/>
        <v>0</v>
      </c>
      <c r="F12" s="587">
        <f t="shared" si="4"/>
        <v>0</v>
      </c>
      <c r="G12" s="587">
        <f t="shared" si="4"/>
        <v>0</v>
      </c>
      <c r="H12" s="587">
        <f t="shared" si="4"/>
        <v>0</v>
      </c>
      <c r="I12" s="587">
        <f t="shared" ref="I12" si="5">SUM(I13:I18)</f>
        <v>0</v>
      </c>
      <c r="J12" s="587">
        <f t="shared" ref="J12" si="6">SUM(J13:J18)</f>
        <v>0</v>
      </c>
      <c r="K12" s="587">
        <f t="shared" si="4"/>
        <v>0</v>
      </c>
      <c r="L12" s="587">
        <f t="shared" si="4"/>
        <v>0</v>
      </c>
      <c r="M12" s="587">
        <f t="shared" si="4"/>
        <v>0</v>
      </c>
      <c r="N12" s="587">
        <f t="shared" si="4"/>
        <v>0</v>
      </c>
      <c r="O12" s="587">
        <f t="shared" si="4"/>
        <v>0</v>
      </c>
      <c r="P12" s="587">
        <f t="shared" si="4"/>
        <v>0</v>
      </c>
      <c r="Q12" s="587">
        <f t="shared" si="4"/>
        <v>0</v>
      </c>
      <c r="R12" s="587">
        <f t="shared" si="4"/>
        <v>0</v>
      </c>
      <c r="S12" s="587">
        <f t="shared" si="4"/>
        <v>0</v>
      </c>
      <c r="T12" s="587">
        <f t="shared" si="4"/>
        <v>0</v>
      </c>
      <c r="U12" s="587">
        <f t="shared" si="4"/>
        <v>0</v>
      </c>
      <c r="V12" s="587">
        <f t="shared" si="4"/>
        <v>0</v>
      </c>
      <c r="W12" s="587">
        <f t="shared" si="4"/>
        <v>0</v>
      </c>
      <c r="X12" s="587">
        <f t="shared" si="4"/>
        <v>0</v>
      </c>
      <c r="Y12" s="587">
        <f t="shared" si="4"/>
        <v>0</v>
      </c>
      <c r="Z12" s="587">
        <f t="shared" si="4"/>
        <v>0</v>
      </c>
      <c r="AA12" s="587">
        <f t="shared" si="4"/>
        <v>0</v>
      </c>
      <c r="AB12" s="587">
        <f t="shared" si="4"/>
        <v>0</v>
      </c>
      <c r="AC12" s="138" t="str">
        <f t="shared" si="1"/>
        <v>Đúng</v>
      </c>
      <c r="AD12" s="138" t="str">
        <f t="shared" si="2"/>
        <v>Đúng</v>
      </c>
      <c r="AE12" s="138" t="str">
        <f t="shared" si="3"/>
        <v>Đúng</v>
      </c>
    </row>
    <row r="13" spans="1:39" s="5" customFormat="1" ht="15" customHeight="1">
      <c r="A13" s="245"/>
      <c r="B13" s="267" t="s">
        <v>93</v>
      </c>
      <c r="C13" s="588">
        <f t="shared" ref="C13:C18" si="7">SUM(D13:G13)</f>
        <v>0</v>
      </c>
      <c r="D13" s="591"/>
      <c r="E13" s="591"/>
      <c r="F13" s="591"/>
      <c r="G13" s="591"/>
      <c r="H13" s="591"/>
      <c r="I13" s="591"/>
      <c r="J13" s="591"/>
      <c r="K13" s="591"/>
      <c r="L13" s="590"/>
      <c r="M13" s="590"/>
      <c r="N13" s="590"/>
      <c r="O13" s="591"/>
      <c r="P13" s="591"/>
      <c r="Q13" s="591"/>
      <c r="R13" s="591"/>
      <c r="S13" s="591"/>
      <c r="T13" s="591"/>
      <c r="U13" s="591"/>
      <c r="V13" s="591"/>
      <c r="W13" s="591"/>
      <c r="X13" s="591"/>
      <c r="Y13" s="592"/>
      <c r="Z13" s="591"/>
      <c r="AA13" s="591"/>
      <c r="AB13" s="591"/>
      <c r="AC13" s="138" t="str">
        <f t="shared" si="1"/>
        <v>Đúng</v>
      </c>
      <c r="AD13" s="138" t="str">
        <f t="shared" si="2"/>
        <v>Đúng</v>
      </c>
      <c r="AE13" s="138" t="str">
        <f t="shared" si="3"/>
        <v>Đúng</v>
      </c>
    </row>
    <row r="14" spans="1:39" s="5" customFormat="1" ht="16.5" customHeight="1">
      <c r="A14" s="204"/>
      <c r="B14" s="201" t="s">
        <v>30</v>
      </c>
      <c r="C14" s="588">
        <f t="shared" si="7"/>
        <v>0</v>
      </c>
      <c r="D14" s="592"/>
      <c r="E14" s="592"/>
      <c r="F14" s="592"/>
      <c r="G14" s="592"/>
      <c r="H14" s="592"/>
      <c r="I14" s="592"/>
      <c r="J14" s="592"/>
      <c r="K14" s="592"/>
      <c r="L14" s="592"/>
      <c r="M14" s="593"/>
      <c r="N14" s="593"/>
      <c r="O14" s="592"/>
      <c r="P14" s="592"/>
      <c r="Q14" s="592"/>
      <c r="R14" s="592"/>
      <c r="S14" s="592"/>
      <c r="T14" s="592"/>
      <c r="U14" s="592"/>
      <c r="V14" s="592"/>
      <c r="W14" s="592"/>
      <c r="X14" s="592"/>
      <c r="Y14" s="592"/>
      <c r="Z14" s="592"/>
      <c r="AA14" s="592"/>
      <c r="AB14" s="592"/>
      <c r="AC14" s="138" t="str">
        <f t="shared" si="1"/>
        <v>Đúng</v>
      </c>
      <c r="AD14" s="138" t="str">
        <f t="shared" si="2"/>
        <v>Đúng</v>
      </c>
      <c r="AE14" s="138" t="str">
        <f t="shared" si="3"/>
        <v>Đúng</v>
      </c>
    </row>
    <row r="15" spans="1:39" s="5" customFormat="1" ht="15" customHeight="1">
      <c r="A15" s="204"/>
      <c r="B15" s="201" t="s">
        <v>31</v>
      </c>
      <c r="C15" s="588">
        <f t="shared" si="7"/>
        <v>0</v>
      </c>
      <c r="D15" s="592"/>
      <c r="E15" s="592"/>
      <c r="F15" s="592"/>
      <c r="G15" s="592"/>
      <c r="H15" s="592"/>
      <c r="I15" s="592"/>
      <c r="J15" s="592"/>
      <c r="K15" s="592"/>
      <c r="L15" s="592"/>
      <c r="M15" s="592"/>
      <c r="N15" s="593"/>
      <c r="O15" s="592"/>
      <c r="P15" s="592"/>
      <c r="Q15" s="592"/>
      <c r="R15" s="592"/>
      <c r="S15" s="592"/>
      <c r="T15" s="592"/>
      <c r="U15" s="592"/>
      <c r="V15" s="592"/>
      <c r="W15" s="592"/>
      <c r="X15" s="592"/>
      <c r="Y15" s="592"/>
      <c r="Z15" s="592"/>
      <c r="AA15" s="592"/>
      <c r="AB15" s="592"/>
      <c r="AC15" s="138" t="str">
        <f t="shared" si="1"/>
        <v>Đúng</v>
      </c>
      <c r="AD15" s="138" t="str">
        <f t="shared" si="2"/>
        <v>Đúng</v>
      </c>
      <c r="AE15" s="138" t="str">
        <f t="shared" si="3"/>
        <v>Đúng</v>
      </c>
    </row>
    <row r="16" spans="1:39" s="5" customFormat="1" ht="15" customHeight="1">
      <c r="A16" s="204"/>
      <c r="B16" s="201" t="s">
        <v>32</v>
      </c>
      <c r="C16" s="597">
        <f t="shared" si="7"/>
        <v>0</v>
      </c>
      <c r="D16" s="592"/>
      <c r="E16" s="592"/>
      <c r="F16" s="592"/>
      <c r="G16" s="592"/>
      <c r="H16" s="592"/>
      <c r="I16" s="592"/>
      <c r="J16" s="592"/>
      <c r="K16" s="592"/>
      <c r="L16" s="592"/>
      <c r="M16" s="592"/>
      <c r="N16" s="598"/>
      <c r="O16" s="592"/>
      <c r="P16" s="592"/>
      <c r="Q16" s="592"/>
      <c r="R16" s="592"/>
      <c r="S16" s="592"/>
      <c r="T16" s="592"/>
      <c r="U16" s="592"/>
      <c r="V16" s="592"/>
      <c r="W16" s="592"/>
      <c r="X16" s="592"/>
      <c r="Y16" s="592"/>
      <c r="Z16" s="592"/>
      <c r="AA16" s="592"/>
      <c r="AB16" s="592"/>
      <c r="AC16" s="138" t="str">
        <f t="shared" si="1"/>
        <v>Đúng</v>
      </c>
      <c r="AD16" s="138" t="str">
        <f t="shared" si="2"/>
        <v>Đúng</v>
      </c>
      <c r="AE16" s="138" t="str">
        <f t="shared" si="3"/>
        <v>Đúng</v>
      </c>
    </row>
    <row r="17" spans="1:31" s="5" customFormat="1" ht="15" customHeight="1">
      <c r="A17" s="204"/>
      <c r="B17" s="201" t="s">
        <v>426</v>
      </c>
      <c r="C17" s="597">
        <f t="shared" si="7"/>
        <v>0</v>
      </c>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138" t="str">
        <f t="shared" si="1"/>
        <v>Đúng</v>
      </c>
      <c r="AD17" s="138" t="str">
        <f t="shared" si="2"/>
        <v>Đúng</v>
      </c>
      <c r="AE17" s="138" t="str">
        <f t="shared" si="3"/>
        <v>Đúng</v>
      </c>
    </row>
    <row r="18" spans="1:31" s="5" customFormat="1" ht="15" customHeight="1">
      <c r="A18" s="253"/>
      <c r="B18" s="256" t="s">
        <v>33</v>
      </c>
      <c r="C18" s="599">
        <f t="shared" si="7"/>
        <v>0</v>
      </c>
      <c r="D18" s="600"/>
      <c r="E18" s="600"/>
      <c r="F18" s="600"/>
      <c r="G18" s="600"/>
      <c r="H18" s="600"/>
      <c r="I18" s="600"/>
      <c r="J18" s="600"/>
      <c r="K18" s="600"/>
      <c r="L18" s="600"/>
      <c r="M18" s="600"/>
      <c r="N18" s="600"/>
      <c r="O18" s="600"/>
      <c r="P18" s="600"/>
      <c r="Q18" s="600"/>
      <c r="R18" s="600"/>
      <c r="S18" s="600"/>
      <c r="T18" s="600"/>
      <c r="U18" s="600"/>
      <c r="V18" s="600"/>
      <c r="W18" s="600"/>
      <c r="X18" s="600"/>
      <c r="Y18" s="601"/>
      <c r="Z18" s="600"/>
      <c r="AA18" s="600"/>
      <c r="AB18" s="600"/>
      <c r="AC18" s="138" t="str">
        <f t="shared" si="1"/>
        <v>Đúng</v>
      </c>
      <c r="AD18" s="138" t="str">
        <f t="shared" si="2"/>
        <v>Đúng</v>
      </c>
      <c r="AE18" s="138" t="str">
        <f t="shared" si="3"/>
        <v>Đúng</v>
      </c>
    </row>
    <row r="19" spans="1:31" s="5" customFormat="1" ht="15" customHeight="1">
      <c r="A19" s="208" t="s">
        <v>34</v>
      </c>
      <c r="B19" s="269" t="s">
        <v>35</v>
      </c>
      <c r="C19" s="587">
        <f>SUM(C20:C26)</f>
        <v>0</v>
      </c>
      <c r="D19" s="602">
        <f t="shared" ref="D19:AB19" si="8">SUM(D20:D26)</f>
        <v>0</v>
      </c>
      <c r="E19" s="602">
        <f t="shared" si="8"/>
        <v>0</v>
      </c>
      <c r="F19" s="602">
        <f t="shared" si="8"/>
        <v>0</v>
      </c>
      <c r="G19" s="602">
        <f t="shared" si="8"/>
        <v>0</v>
      </c>
      <c r="H19" s="602">
        <f t="shared" si="8"/>
        <v>0</v>
      </c>
      <c r="I19" s="602">
        <f t="shared" ref="I19" si="9">SUM(I20:I26)</f>
        <v>0</v>
      </c>
      <c r="J19" s="602">
        <f t="shared" si="8"/>
        <v>0</v>
      </c>
      <c r="K19" s="602">
        <f t="shared" si="8"/>
        <v>0</v>
      </c>
      <c r="L19" s="602">
        <f t="shared" si="8"/>
        <v>0</v>
      </c>
      <c r="M19" s="602">
        <f t="shared" si="8"/>
        <v>0</v>
      </c>
      <c r="N19" s="602">
        <f t="shared" si="8"/>
        <v>0</v>
      </c>
      <c r="O19" s="602">
        <f t="shared" si="8"/>
        <v>0</v>
      </c>
      <c r="P19" s="602">
        <f t="shared" si="8"/>
        <v>0</v>
      </c>
      <c r="Q19" s="602">
        <f t="shared" si="8"/>
        <v>0</v>
      </c>
      <c r="R19" s="602">
        <f t="shared" si="8"/>
        <v>0</v>
      </c>
      <c r="S19" s="602">
        <f t="shared" si="8"/>
        <v>0</v>
      </c>
      <c r="T19" s="602">
        <f t="shared" si="8"/>
        <v>0</v>
      </c>
      <c r="U19" s="602">
        <f t="shared" si="8"/>
        <v>0</v>
      </c>
      <c r="V19" s="602">
        <f t="shared" si="8"/>
        <v>0</v>
      </c>
      <c r="W19" s="602">
        <f t="shared" si="8"/>
        <v>0</v>
      </c>
      <c r="X19" s="602">
        <f t="shared" si="8"/>
        <v>0</v>
      </c>
      <c r="Y19" s="587">
        <f t="shared" si="8"/>
        <v>0</v>
      </c>
      <c r="Z19" s="602">
        <f t="shared" si="8"/>
        <v>0</v>
      </c>
      <c r="AA19" s="602">
        <f t="shared" si="8"/>
        <v>0</v>
      </c>
      <c r="AB19" s="602">
        <f t="shared" si="8"/>
        <v>0</v>
      </c>
      <c r="AC19" s="138" t="str">
        <f t="shared" si="1"/>
        <v>Đúng</v>
      </c>
      <c r="AD19" s="138" t="str">
        <f t="shared" si="2"/>
        <v>Đúng</v>
      </c>
      <c r="AE19" s="138" t="str">
        <f t="shared" si="3"/>
        <v>Đúng</v>
      </c>
    </row>
    <row r="20" spans="1:31" s="5" customFormat="1" ht="15" customHeight="1">
      <c r="A20" s="248"/>
      <c r="B20" s="263" t="s">
        <v>36</v>
      </c>
      <c r="C20" s="603">
        <f t="shared" ref="C20:C26" si="10">SUM(D20:G20)</f>
        <v>0</v>
      </c>
      <c r="D20" s="604"/>
      <c r="E20" s="604"/>
      <c r="F20" s="604"/>
      <c r="G20" s="604"/>
      <c r="H20" s="604"/>
      <c r="I20" s="604"/>
      <c r="J20" s="604"/>
      <c r="K20" s="604"/>
      <c r="L20" s="604"/>
      <c r="M20" s="604"/>
      <c r="N20" s="604"/>
      <c r="O20" s="604"/>
      <c r="P20" s="605"/>
      <c r="Q20" s="606"/>
      <c r="R20" s="604"/>
      <c r="S20" s="604"/>
      <c r="T20" s="604"/>
      <c r="U20" s="604"/>
      <c r="V20" s="604"/>
      <c r="W20" s="606"/>
      <c r="X20" s="606"/>
      <c r="Y20" s="591"/>
      <c r="Z20" s="604"/>
      <c r="AA20" s="604"/>
      <c r="AB20" s="604"/>
      <c r="AC20" s="138" t="str">
        <f t="shared" si="1"/>
        <v>Đúng</v>
      </c>
      <c r="AD20" s="138" t="str">
        <f t="shared" si="2"/>
        <v>Đúng</v>
      </c>
      <c r="AE20" s="138" t="str">
        <f t="shared" si="3"/>
        <v>Đúng</v>
      </c>
    </row>
    <row r="21" spans="1:31" s="5" customFormat="1" ht="15" customHeight="1">
      <c r="A21" s="204"/>
      <c r="B21" s="201" t="s">
        <v>94</v>
      </c>
      <c r="C21" s="597">
        <f t="shared" si="10"/>
        <v>0</v>
      </c>
      <c r="D21" s="592"/>
      <c r="E21" s="592"/>
      <c r="F21" s="592"/>
      <c r="G21" s="592"/>
      <c r="H21" s="592"/>
      <c r="I21" s="592"/>
      <c r="J21" s="592"/>
      <c r="K21" s="592"/>
      <c r="L21" s="592"/>
      <c r="M21" s="592"/>
      <c r="N21" s="592"/>
      <c r="O21" s="592"/>
      <c r="P21" s="607"/>
      <c r="Q21" s="608"/>
      <c r="R21" s="592"/>
      <c r="S21" s="592"/>
      <c r="T21" s="592"/>
      <c r="U21" s="592"/>
      <c r="V21" s="592"/>
      <c r="W21" s="608"/>
      <c r="X21" s="608"/>
      <c r="Y21" s="592"/>
      <c r="Z21" s="592"/>
      <c r="AA21" s="592"/>
      <c r="AB21" s="592"/>
      <c r="AC21" s="138" t="str">
        <f t="shared" si="1"/>
        <v>Đúng</v>
      </c>
      <c r="AD21" s="138" t="str">
        <f t="shared" si="2"/>
        <v>Đúng</v>
      </c>
      <c r="AE21" s="138" t="str">
        <f t="shared" si="3"/>
        <v>Đúng</v>
      </c>
    </row>
    <row r="22" spans="1:31" s="5" customFormat="1" ht="15" customHeight="1">
      <c r="A22" s="204"/>
      <c r="B22" s="201" t="s">
        <v>37</v>
      </c>
      <c r="C22" s="597">
        <f t="shared" si="10"/>
        <v>0</v>
      </c>
      <c r="D22" s="592"/>
      <c r="E22" s="592"/>
      <c r="F22" s="592"/>
      <c r="G22" s="592"/>
      <c r="H22" s="592"/>
      <c r="I22" s="592"/>
      <c r="J22" s="592"/>
      <c r="K22" s="592"/>
      <c r="L22" s="592"/>
      <c r="M22" s="592"/>
      <c r="N22" s="592"/>
      <c r="O22" s="592"/>
      <c r="P22" s="607"/>
      <c r="Q22" s="608"/>
      <c r="R22" s="592"/>
      <c r="S22" s="592"/>
      <c r="T22" s="592"/>
      <c r="U22" s="592"/>
      <c r="V22" s="592"/>
      <c r="W22" s="608"/>
      <c r="X22" s="608"/>
      <c r="Y22" s="592"/>
      <c r="Z22" s="592"/>
      <c r="AA22" s="592"/>
      <c r="AB22" s="592"/>
      <c r="AC22" s="138" t="str">
        <f t="shared" si="1"/>
        <v>Đúng</v>
      </c>
      <c r="AD22" s="138" t="str">
        <f t="shared" si="2"/>
        <v>Đúng</v>
      </c>
      <c r="AE22" s="138" t="str">
        <f t="shared" si="3"/>
        <v>Đúng</v>
      </c>
    </row>
    <row r="23" spans="1:31" s="5" customFormat="1" ht="15" customHeight="1">
      <c r="A23" s="204"/>
      <c r="B23" s="201" t="s">
        <v>38</v>
      </c>
      <c r="C23" s="597">
        <f t="shared" si="10"/>
        <v>0</v>
      </c>
      <c r="D23" s="592"/>
      <c r="E23" s="592"/>
      <c r="F23" s="592"/>
      <c r="G23" s="592"/>
      <c r="H23" s="592"/>
      <c r="I23" s="592"/>
      <c r="J23" s="592"/>
      <c r="K23" s="592"/>
      <c r="L23" s="592"/>
      <c r="M23" s="592"/>
      <c r="N23" s="592"/>
      <c r="O23" s="592"/>
      <c r="P23" s="607"/>
      <c r="Q23" s="608"/>
      <c r="R23" s="592"/>
      <c r="S23" s="592"/>
      <c r="T23" s="592"/>
      <c r="U23" s="592"/>
      <c r="V23" s="592"/>
      <c r="W23" s="608"/>
      <c r="X23" s="608"/>
      <c r="Y23" s="592"/>
      <c r="Z23" s="592"/>
      <c r="AA23" s="592"/>
      <c r="AB23" s="592"/>
      <c r="AC23" s="138" t="str">
        <f t="shared" si="1"/>
        <v>Đúng</v>
      </c>
      <c r="AD23" s="138" t="str">
        <f t="shared" si="2"/>
        <v>Đúng</v>
      </c>
      <c r="AE23" s="138" t="str">
        <f t="shared" si="3"/>
        <v>Đúng</v>
      </c>
    </row>
    <row r="24" spans="1:31" s="5" customFormat="1" ht="15" customHeight="1">
      <c r="A24" s="204"/>
      <c r="B24" s="201" t="s">
        <v>425</v>
      </c>
      <c r="C24" s="597">
        <f t="shared" si="10"/>
        <v>0</v>
      </c>
      <c r="D24" s="592"/>
      <c r="E24" s="592"/>
      <c r="F24" s="592"/>
      <c r="G24" s="592"/>
      <c r="H24" s="592"/>
      <c r="I24" s="592"/>
      <c r="J24" s="592"/>
      <c r="K24" s="592"/>
      <c r="L24" s="592"/>
      <c r="M24" s="592"/>
      <c r="N24" s="592"/>
      <c r="O24" s="592"/>
      <c r="P24" s="607"/>
      <c r="Q24" s="608"/>
      <c r="R24" s="592"/>
      <c r="S24" s="592"/>
      <c r="T24" s="592"/>
      <c r="U24" s="592"/>
      <c r="V24" s="592"/>
      <c r="W24" s="608"/>
      <c r="X24" s="608"/>
      <c r="Y24" s="592"/>
      <c r="Z24" s="592"/>
      <c r="AA24" s="592"/>
      <c r="AB24" s="592"/>
      <c r="AC24" s="138" t="str">
        <f t="shared" si="1"/>
        <v>Đúng</v>
      </c>
      <c r="AD24" s="138" t="str">
        <f t="shared" si="2"/>
        <v>Đúng</v>
      </c>
      <c r="AE24" s="138" t="str">
        <f t="shared" si="3"/>
        <v>Đúng</v>
      </c>
    </row>
    <row r="25" spans="1:31" s="5" customFormat="1" ht="15" customHeight="1">
      <c r="A25" s="204"/>
      <c r="B25" s="201" t="s">
        <v>95</v>
      </c>
      <c r="C25" s="597">
        <f t="shared" si="10"/>
        <v>0</v>
      </c>
      <c r="D25" s="592"/>
      <c r="E25" s="592"/>
      <c r="F25" s="592"/>
      <c r="G25" s="592"/>
      <c r="H25" s="592"/>
      <c r="I25" s="592"/>
      <c r="J25" s="592"/>
      <c r="K25" s="592"/>
      <c r="L25" s="592"/>
      <c r="M25" s="592"/>
      <c r="N25" s="592"/>
      <c r="O25" s="592"/>
      <c r="P25" s="607"/>
      <c r="Q25" s="608"/>
      <c r="R25" s="592"/>
      <c r="S25" s="592"/>
      <c r="T25" s="592"/>
      <c r="U25" s="592"/>
      <c r="V25" s="592"/>
      <c r="W25" s="608"/>
      <c r="X25" s="608"/>
      <c r="Y25" s="592"/>
      <c r="Z25" s="592"/>
      <c r="AA25" s="592"/>
      <c r="AB25" s="592"/>
      <c r="AC25" s="138" t="str">
        <f t="shared" si="1"/>
        <v>Đúng</v>
      </c>
      <c r="AD25" s="138" t="str">
        <f t="shared" si="2"/>
        <v>Đúng</v>
      </c>
      <c r="AE25" s="138" t="str">
        <f t="shared" si="3"/>
        <v>Đúng</v>
      </c>
    </row>
    <row r="26" spans="1:31" s="5" customFormat="1" ht="15" customHeight="1">
      <c r="A26" s="264"/>
      <c r="B26" s="265" t="s">
        <v>96</v>
      </c>
      <c r="C26" s="599">
        <f t="shared" si="10"/>
        <v>0</v>
      </c>
      <c r="D26" s="594"/>
      <c r="E26" s="594"/>
      <c r="F26" s="594"/>
      <c r="G26" s="594"/>
      <c r="H26" s="594"/>
      <c r="I26" s="594"/>
      <c r="J26" s="594"/>
      <c r="K26" s="594"/>
      <c r="L26" s="594"/>
      <c r="M26" s="594"/>
      <c r="N26" s="594"/>
      <c r="O26" s="594"/>
      <c r="P26" s="595"/>
      <c r="Q26" s="596"/>
      <c r="R26" s="594"/>
      <c r="S26" s="594"/>
      <c r="T26" s="594"/>
      <c r="U26" s="594"/>
      <c r="V26" s="594"/>
      <c r="W26" s="596"/>
      <c r="X26" s="596"/>
      <c r="Y26" s="601"/>
      <c r="Z26" s="594"/>
      <c r="AA26" s="594"/>
      <c r="AB26" s="594"/>
      <c r="AC26" s="138" t="str">
        <f t="shared" si="1"/>
        <v>Đúng</v>
      </c>
      <c r="AD26" s="138" t="str">
        <f t="shared" si="2"/>
        <v>Đúng</v>
      </c>
      <c r="AE26" s="138" t="str">
        <f t="shared" si="3"/>
        <v>Đúng</v>
      </c>
    </row>
    <row r="27" spans="1:31" s="5" customFormat="1" ht="15" customHeight="1">
      <c r="A27" s="208" t="s">
        <v>41</v>
      </c>
      <c r="B27" s="269" t="s">
        <v>443</v>
      </c>
      <c r="C27" s="587">
        <f>SUM(C28:C31)</f>
        <v>0</v>
      </c>
      <c r="D27" s="602">
        <f>SUM(D28:D31)</f>
        <v>0</v>
      </c>
      <c r="E27" s="602">
        <f t="shared" ref="E27:AB27" si="11">SUM(E28:E31)</f>
        <v>0</v>
      </c>
      <c r="F27" s="602">
        <f t="shared" si="11"/>
        <v>0</v>
      </c>
      <c r="G27" s="602">
        <f t="shared" si="11"/>
        <v>0</v>
      </c>
      <c r="H27" s="602">
        <f t="shared" si="11"/>
        <v>0</v>
      </c>
      <c r="I27" s="602">
        <f t="shared" ref="I27" si="12">SUM(I28:I31)</f>
        <v>0</v>
      </c>
      <c r="J27" s="602">
        <f t="shared" si="11"/>
        <v>0</v>
      </c>
      <c r="K27" s="602">
        <f t="shared" si="11"/>
        <v>0</v>
      </c>
      <c r="L27" s="602">
        <f t="shared" si="11"/>
        <v>0</v>
      </c>
      <c r="M27" s="602">
        <f t="shared" si="11"/>
        <v>0</v>
      </c>
      <c r="N27" s="602">
        <f t="shared" si="11"/>
        <v>0</v>
      </c>
      <c r="O27" s="602">
        <f t="shared" si="11"/>
        <v>0</v>
      </c>
      <c r="P27" s="602">
        <f t="shared" si="11"/>
        <v>0</v>
      </c>
      <c r="Q27" s="602">
        <f t="shared" si="11"/>
        <v>0</v>
      </c>
      <c r="R27" s="602">
        <f t="shared" si="11"/>
        <v>0</v>
      </c>
      <c r="S27" s="602">
        <f t="shared" si="11"/>
        <v>0</v>
      </c>
      <c r="T27" s="602">
        <f t="shared" si="11"/>
        <v>0</v>
      </c>
      <c r="U27" s="602">
        <f t="shared" si="11"/>
        <v>0</v>
      </c>
      <c r="V27" s="602">
        <f t="shared" si="11"/>
        <v>0</v>
      </c>
      <c r="W27" s="602">
        <f t="shared" si="11"/>
        <v>0</v>
      </c>
      <c r="X27" s="602">
        <f t="shared" si="11"/>
        <v>0</v>
      </c>
      <c r="Y27" s="587">
        <f t="shared" si="11"/>
        <v>0</v>
      </c>
      <c r="Z27" s="602">
        <f t="shared" si="11"/>
        <v>0</v>
      </c>
      <c r="AA27" s="602">
        <f t="shared" si="11"/>
        <v>0</v>
      </c>
      <c r="AB27" s="602">
        <f t="shared" si="11"/>
        <v>0</v>
      </c>
      <c r="AC27" s="138" t="str">
        <f t="shared" si="1"/>
        <v>Đúng</v>
      </c>
      <c r="AD27" s="138" t="str">
        <f t="shared" si="2"/>
        <v>Đúng</v>
      </c>
      <c r="AE27" s="138" t="str">
        <f t="shared" si="3"/>
        <v>Đúng</v>
      </c>
    </row>
    <row r="28" spans="1:31" s="5" customFormat="1" ht="17.25" customHeight="1">
      <c r="A28" s="248"/>
      <c r="B28" s="326" t="s">
        <v>441</v>
      </c>
      <c r="C28" s="603">
        <f t="shared" ref="C28:C31" si="13">SUM(D28:G28)</f>
        <v>0</v>
      </c>
      <c r="D28" s="604"/>
      <c r="E28" s="604"/>
      <c r="F28" s="604"/>
      <c r="G28" s="604"/>
      <c r="H28" s="604"/>
      <c r="I28" s="604"/>
      <c r="J28" s="604"/>
      <c r="K28" s="604"/>
      <c r="L28" s="604"/>
      <c r="M28" s="604"/>
      <c r="N28" s="604"/>
      <c r="O28" s="604"/>
      <c r="P28" s="609"/>
      <c r="Q28" s="610"/>
      <c r="R28" s="611"/>
      <c r="S28" s="611"/>
      <c r="T28" s="611"/>
      <c r="U28" s="611"/>
      <c r="V28" s="611"/>
      <c r="W28" s="610"/>
      <c r="X28" s="610"/>
      <c r="Y28" s="591"/>
      <c r="Z28" s="604"/>
      <c r="AA28" s="604"/>
      <c r="AB28" s="604"/>
      <c r="AC28" s="138" t="str">
        <f t="shared" si="1"/>
        <v>Đúng</v>
      </c>
      <c r="AD28" s="138" t="str">
        <f t="shared" si="2"/>
        <v>Đúng</v>
      </c>
      <c r="AE28" s="138" t="str">
        <f t="shared" si="3"/>
        <v>Đúng</v>
      </c>
    </row>
    <row r="29" spans="1:31" s="5" customFormat="1" ht="23.25" customHeight="1">
      <c r="A29" s="204"/>
      <c r="B29" s="327" t="s">
        <v>435</v>
      </c>
      <c r="C29" s="597">
        <f t="shared" si="13"/>
        <v>0</v>
      </c>
      <c r="D29" s="592"/>
      <c r="E29" s="592"/>
      <c r="F29" s="592"/>
      <c r="G29" s="592"/>
      <c r="H29" s="592"/>
      <c r="I29" s="592"/>
      <c r="J29" s="592"/>
      <c r="K29" s="592"/>
      <c r="L29" s="592"/>
      <c r="M29" s="592"/>
      <c r="N29" s="592"/>
      <c r="O29" s="592"/>
      <c r="P29" s="612"/>
      <c r="Q29" s="613"/>
      <c r="R29" s="614"/>
      <c r="S29" s="614"/>
      <c r="T29" s="614"/>
      <c r="U29" s="614"/>
      <c r="V29" s="614"/>
      <c r="W29" s="613"/>
      <c r="X29" s="613"/>
      <c r="Y29" s="592"/>
      <c r="Z29" s="592"/>
      <c r="AA29" s="592"/>
      <c r="AB29" s="592"/>
      <c r="AC29" s="138" t="str">
        <f t="shared" si="1"/>
        <v>Đúng</v>
      </c>
      <c r="AD29" s="138" t="str">
        <f t="shared" si="2"/>
        <v>Đúng</v>
      </c>
      <c r="AE29" s="138" t="str">
        <f t="shared" si="3"/>
        <v>Đúng</v>
      </c>
    </row>
    <row r="30" spans="1:31" s="5" customFormat="1" ht="23.25" customHeight="1">
      <c r="A30" s="204"/>
      <c r="B30" s="327" t="s">
        <v>436</v>
      </c>
      <c r="C30" s="597">
        <f t="shared" ref="C30" si="14">SUM(D30:G30)</f>
        <v>0</v>
      </c>
      <c r="D30" s="601"/>
      <c r="E30" s="601"/>
      <c r="F30" s="601"/>
      <c r="G30" s="601"/>
      <c r="H30" s="601"/>
      <c r="I30" s="601"/>
      <c r="J30" s="601"/>
      <c r="K30" s="601"/>
      <c r="L30" s="601"/>
      <c r="M30" s="601"/>
      <c r="N30" s="601"/>
      <c r="O30" s="601"/>
      <c r="P30" s="615"/>
      <c r="Q30" s="616"/>
      <c r="R30" s="617"/>
      <c r="S30" s="617"/>
      <c r="T30" s="617"/>
      <c r="U30" s="617"/>
      <c r="V30" s="617"/>
      <c r="W30" s="616"/>
      <c r="X30" s="616"/>
      <c r="Y30" s="592"/>
      <c r="Z30" s="601"/>
      <c r="AA30" s="601"/>
      <c r="AB30" s="601"/>
      <c r="AC30" s="138" t="str">
        <f t="shared" si="1"/>
        <v>Đúng</v>
      </c>
      <c r="AD30" s="138" t="str">
        <f t="shared" si="2"/>
        <v>Đúng</v>
      </c>
      <c r="AE30" s="138" t="str">
        <f t="shared" si="3"/>
        <v>Đúng</v>
      </c>
    </row>
    <row r="31" spans="1:31" s="5" customFormat="1" ht="33.75" customHeight="1">
      <c r="A31" s="253"/>
      <c r="B31" s="328" t="s">
        <v>536</v>
      </c>
      <c r="C31" s="599">
        <f t="shared" si="13"/>
        <v>0</v>
      </c>
      <c r="D31" s="600"/>
      <c r="E31" s="600"/>
      <c r="F31" s="600"/>
      <c r="G31" s="600"/>
      <c r="H31" s="600"/>
      <c r="I31" s="600"/>
      <c r="J31" s="600"/>
      <c r="K31" s="600"/>
      <c r="L31" s="600"/>
      <c r="M31" s="600"/>
      <c r="N31" s="600"/>
      <c r="O31" s="600"/>
      <c r="P31" s="618"/>
      <c r="Q31" s="619"/>
      <c r="R31" s="620"/>
      <c r="S31" s="620"/>
      <c r="T31" s="620"/>
      <c r="U31" s="620"/>
      <c r="V31" s="620"/>
      <c r="W31" s="619"/>
      <c r="X31" s="619"/>
      <c r="Y31" s="600"/>
      <c r="Z31" s="600"/>
      <c r="AA31" s="600"/>
      <c r="AB31" s="600"/>
      <c r="AC31" s="138" t="str">
        <f t="shared" si="1"/>
        <v>Đúng</v>
      </c>
      <c r="AD31" s="138" t="str">
        <f t="shared" si="2"/>
        <v>Đúng</v>
      </c>
      <c r="AE31" s="138" t="str">
        <f t="shared" si="3"/>
        <v>Đúng</v>
      </c>
    </row>
    <row r="32" spans="1:31" s="29" customFormat="1" ht="33" customHeight="1">
      <c r="A32" s="37" t="s">
        <v>439</v>
      </c>
      <c r="B32" s="495" t="s">
        <v>924</v>
      </c>
      <c r="C32" s="1111" t="s">
        <v>421</v>
      </c>
      <c r="D32" s="1111"/>
      <c r="E32" s="1111"/>
      <c r="F32" s="1112"/>
      <c r="G32" s="1113"/>
      <c r="H32" s="1114"/>
      <c r="I32" s="1114"/>
      <c r="J32" s="1114"/>
      <c r="K32" s="1115"/>
      <c r="L32" s="2"/>
      <c r="M32" s="330"/>
      <c r="N32" s="330"/>
      <c r="O32" s="1116" t="s">
        <v>422</v>
      </c>
      <c r="P32" s="1116"/>
      <c r="Q32" s="1116"/>
      <c r="R32" s="1116"/>
      <c r="S32" s="1113"/>
      <c r="T32" s="1114"/>
      <c r="U32" s="1115"/>
      <c r="V32" s="33"/>
      <c r="Y32" s="586"/>
      <c r="Z32" s="1110"/>
      <c r="AA32" s="1110"/>
      <c r="AB32" s="1110"/>
      <c r="AC32" s="78"/>
    </row>
    <row r="33" spans="1:33" ht="18" customHeight="1">
      <c r="B33" s="331"/>
      <c r="C33" s="332"/>
      <c r="D33" s="332"/>
      <c r="E33" s="332"/>
      <c r="F33" s="332"/>
      <c r="G33" s="333"/>
      <c r="H33" s="333"/>
      <c r="I33" s="333"/>
      <c r="J33" s="333"/>
      <c r="K33" s="333"/>
      <c r="L33" s="111"/>
      <c r="M33" s="332"/>
      <c r="N33" s="332"/>
      <c r="O33" s="332"/>
      <c r="P33" s="332"/>
      <c r="Q33" s="333"/>
      <c r="R33" s="333"/>
      <c r="S33" s="333"/>
      <c r="T33" s="111"/>
      <c r="U33" s="111"/>
      <c r="V33" s="111"/>
      <c r="W33" s="111"/>
      <c r="X33" s="126"/>
      <c r="Y33" s="126"/>
      <c r="Z33" s="126"/>
      <c r="AA33" s="126"/>
      <c r="AB33" s="126"/>
      <c r="AC33" s="453"/>
      <c r="AD33" s="31"/>
      <c r="AE33" s="31"/>
    </row>
    <row r="34" spans="1:33" s="29" customFormat="1" ht="18.75" customHeight="1">
      <c r="A34" s="2"/>
      <c r="B34" s="18"/>
      <c r="C34" s="138" t="str">
        <f>IF(AND(C7=C27,C7=C19), "Đúng","Sai")</f>
        <v>Đúng</v>
      </c>
      <c r="D34" s="138" t="str">
        <f t="shared" ref="D34:AB34" si="15">IF(AND(D7=D27,D7=D19), "Đúng","Sai")</f>
        <v>Đúng</v>
      </c>
      <c r="E34" s="138" t="str">
        <f t="shared" si="15"/>
        <v>Đúng</v>
      </c>
      <c r="F34" s="138" t="str">
        <f t="shared" si="15"/>
        <v>Đúng</v>
      </c>
      <c r="G34" s="138" t="str">
        <f t="shared" si="15"/>
        <v>Đúng</v>
      </c>
      <c r="H34" s="138" t="str">
        <f t="shared" si="15"/>
        <v>Đúng</v>
      </c>
      <c r="I34" s="138" t="str">
        <f t="shared" si="15"/>
        <v>Đúng</v>
      </c>
      <c r="J34" s="138" t="str">
        <f t="shared" si="15"/>
        <v>Đúng</v>
      </c>
      <c r="K34" s="138" t="str">
        <f t="shared" si="15"/>
        <v>Đúng</v>
      </c>
      <c r="L34" s="138" t="str">
        <f t="shared" si="15"/>
        <v>Đúng</v>
      </c>
      <c r="M34" s="138" t="str">
        <f t="shared" si="15"/>
        <v>Đúng</v>
      </c>
      <c r="N34" s="138" t="str">
        <f t="shared" si="15"/>
        <v>Đúng</v>
      </c>
      <c r="O34" s="138" t="str">
        <f t="shared" si="15"/>
        <v>Đúng</v>
      </c>
      <c r="P34" s="138" t="str">
        <f t="shared" si="15"/>
        <v>Đúng</v>
      </c>
      <c r="Q34" s="138" t="str">
        <f t="shared" si="15"/>
        <v>Đúng</v>
      </c>
      <c r="R34" s="138" t="str">
        <f t="shared" si="15"/>
        <v>Đúng</v>
      </c>
      <c r="S34" s="138" t="str">
        <f t="shared" si="15"/>
        <v>Đúng</v>
      </c>
      <c r="T34" s="138" t="str">
        <f t="shared" si="15"/>
        <v>Đúng</v>
      </c>
      <c r="U34" s="138" t="str">
        <f t="shared" si="15"/>
        <v>Đúng</v>
      </c>
      <c r="V34" s="138" t="str">
        <f t="shared" si="15"/>
        <v>Đúng</v>
      </c>
      <c r="W34" s="138" t="str">
        <f t="shared" si="15"/>
        <v>Đúng</v>
      </c>
      <c r="X34" s="138" t="str">
        <f t="shared" si="15"/>
        <v>Đúng</v>
      </c>
      <c r="Y34" s="138" t="str">
        <f t="shared" si="15"/>
        <v>Đúng</v>
      </c>
      <c r="Z34" s="138" t="str">
        <f t="shared" si="15"/>
        <v>Đúng</v>
      </c>
      <c r="AA34" s="138" t="str">
        <f t="shared" si="15"/>
        <v>Đúng</v>
      </c>
      <c r="AB34" s="138" t="str">
        <f t="shared" si="15"/>
        <v>Đúng</v>
      </c>
      <c r="AC34" s="128"/>
    </row>
    <row r="35" spans="1:33" s="29" customFormat="1" ht="21.75" customHeight="1">
      <c r="A35" s="2"/>
      <c r="B35" s="18"/>
      <c r="C35" s="138"/>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8"/>
    </row>
    <row r="36" spans="1:33" ht="18.75" customHeight="1">
      <c r="A36" s="2"/>
      <c r="B36" s="18"/>
      <c r="C36" s="138"/>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6"/>
      <c r="AD36" s="33"/>
      <c r="AE36" s="33"/>
      <c r="AF36" s="31"/>
      <c r="AG36" s="31"/>
    </row>
    <row r="37" spans="1:33">
      <c r="B37" s="18"/>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9"/>
    </row>
    <row r="38" spans="1:33">
      <c r="B38" s="18"/>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9"/>
    </row>
    <row r="39" spans="1:33">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1:33">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row>
  </sheetData>
  <sheetProtection sheet="1" formatCells="0" formatColumns="0" formatRows="0"/>
  <mergeCells count="41">
    <mergeCell ref="Z32:AB32"/>
    <mergeCell ref="C32:F32"/>
    <mergeCell ref="G32:K32"/>
    <mergeCell ref="O32:R32"/>
    <mergeCell ref="S32:U32"/>
    <mergeCell ref="Y1:AB1"/>
    <mergeCell ref="AK1:AM1"/>
    <mergeCell ref="A2:B2"/>
    <mergeCell ref="Y2:AB2"/>
    <mergeCell ref="H3:H5"/>
    <mergeCell ref="D4:D5"/>
    <mergeCell ref="E4:E5"/>
    <mergeCell ref="F4:F5"/>
    <mergeCell ref="G4:G5"/>
    <mergeCell ref="A3:A5"/>
    <mergeCell ref="B3:B5"/>
    <mergeCell ref="C3:C5"/>
    <mergeCell ref="D3:G3"/>
    <mergeCell ref="A1:X1"/>
    <mergeCell ref="W4:W5"/>
    <mergeCell ref="X4:X5"/>
    <mergeCell ref="Y3:AA3"/>
    <mergeCell ref="AB3:AB5"/>
    <mergeCell ref="L4:L5"/>
    <mergeCell ref="Y4:Y5"/>
    <mergeCell ref="Z4:AA4"/>
    <mergeCell ref="M4:M5"/>
    <mergeCell ref="N4:N5"/>
    <mergeCell ref="O4:O5"/>
    <mergeCell ref="P4:P5"/>
    <mergeCell ref="Q4:Q5"/>
    <mergeCell ref="R4:R5"/>
    <mergeCell ref="K3:O3"/>
    <mergeCell ref="P3:X3"/>
    <mergeCell ref="I3:I5"/>
    <mergeCell ref="S4:S5"/>
    <mergeCell ref="T4:T5"/>
    <mergeCell ref="U4:U5"/>
    <mergeCell ref="V4:V5"/>
    <mergeCell ref="K4:K5"/>
    <mergeCell ref="J3:J5"/>
  </mergeCells>
  <conditionalFormatting sqref="AC33:AC1048576 AC1:AC31">
    <cfRule type="cellIs" dxfId="50" priority="5" operator="equal">
      <formula>"Đúng"</formula>
    </cfRule>
  </conditionalFormatting>
  <conditionalFormatting sqref="C35:C36 A34:XFD34">
    <cfRule type="cellIs" dxfId="49" priority="4" operator="equal">
      <formula>"Đúng"</formula>
    </cfRule>
  </conditionalFormatting>
  <conditionalFormatting sqref="AD7:AE31">
    <cfRule type="cellIs" dxfId="48" priority="3" operator="equal">
      <formula>"Đúng"</formula>
    </cfRule>
  </conditionalFormatting>
  <conditionalFormatting sqref="AC32">
    <cfRule type="cellIs" dxfId="47" priority="1" operator="equal">
      <formula>"Đúng"</formula>
    </cfRule>
  </conditionalFormatting>
  <printOptions horizontalCentered="1" verticalCentered="1"/>
  <pageMargins left="0.19685039370078741" right="0" top="0.19685039370078741" bottom="0.23622047244094491" header="0" footer="0"/>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27</vt:i4>
      </vt:variant>
    </vt:vector>
  </HeadingPairs>
  <TitlesOfParts>
    <vt:vector size="60" baseType="lpstr">
      <vt:lpstr>Danh sach</vt:lpstr>
      <vt:lpstr>DOCT</vt:lpstr>
      <vt:lpstr>B01</vt:lpstr>
      <vt:lpstr>B02</vt:lpstr>
      <vt:lpstr>B03</vt:lpstr>
      <vt:lpstr>B04</vt:lpstr>
      <vt:lpstr>B05</vt:lpstr>
      <vt:lpstr>B06</vt:lpstr>
      <vt:lpstr>B07</vt:lpstr>
      <vt:lpstr>B08</vt:lpstr>
      <vt:lpstr>B09</vt:lpstr>
      <vt:lpstr>B10</vt:lpstr>
      <vt:lpstr>B11</vt:lpstr>
      <vt:lpstr>B12</vt:lpstr>
      <vt:lpstr>B13</vt:lpstr>
      <vt:lpstr>B14</vt:lpstr>
      <vt:lpstr>B15</vt:lpstr>
      <vt:lpstr>B16</vt:lpstr>
      <vt:lpstr>B17</vt:lpstr>
      <vt:lpstr>B18</vt:lpstr>
      <vt:lpstr>B19</vt:lpstr>
      <vt:lpstr>B20</vt:lpstr>
      <vt:lpstr>B21</vt:lpstr>
      <vt:lpstr>B22</vt:lpstr>
      <vt:lpstr>B23</vt:lpstr>
      <vt:lpstr>B24</vt:lpstr>
      <vt:lpstr>B25</vt:lpstr>
      <vt:lpstr>B26</vt:lpstr>
      <vt:lpstr>Biểu 1</vt:lpstr>
      <vt:lpstr>Biểu 2</vt:lpstr>
      <vt:lpstr>Biểu 3</vt:lpstr>
      <vt:lpstr>Biểu 5</vt:lpstr>
      <vt:lpstr>Biểu 11 </vt:lpstr>
      <vt:lpstr>'B01'!Print_Area</vt:lpstr>
      <vt:lpstr>'B02'!Print_Area</vt:lpstr>
      <vt:lpstr>'B03'!Print_Area</vt:lpstr>
      <vt:lpstr>'B04'!Print_Area</vt:lpstr>
      <vt:lpstr>'B05'!Print_Area</vt:lpstr>
      <vt:lpstr>'B06'!Print_Area</vt:lpstr>
      <vt:lpstr>'B07'!Print_Area</vt:lpstr>
      <vt:lpstr>'B08'!Print_Area</vt:lpstr>
      <vt:lpstr>'B09'!Print_Area</vt:lpstr>
      <vt:lpstr>'B10'!Print_Area</vt:lpstr>
      <vt:lpstr>'B11'!Print_Area</vt:lpstr>
      <vt:lpstr>'B12'!Print_Area</vt:lpstr>
      <vt:lpstr>'B13'!Print_Area</vt:lpstr>
      <vt:lpstr>'B14'!Print_Area</vt:lpstr>
      <vt:lpstr>'B15'!Print_Area</vt:lpstr>
      <vt:lpstr>'B16'!Print_Area</vt:lpstr>
      <vt:lpstr>'B17'!Print_Area</vt:lpstr>
      <vt:lpstr>'B18'!Print_Area</vt:lpstr>
      <vt:lpstr>'B19'!Print_Area</vt:lpstr>
      <vt:lpstr>'B20'!Print_Area</vt:lpstr>
      <vt:lpstr>'B21'!Print_Area</vt:lpstr>
      <vt:lpstr>'B22'!Print_Area</vt:lpstr>
      <vt:lpstr>'B23'!Print_Area</vt:lpstr>
      <vt:lpstr>'B24'!Print_Area</vt:lpstr>
      <vt:lpstr>'B25'!Print_Area</vt:lpstr>
      <vt:lpstr>'B26'!Print_Area</vt:lpstr>
      <vt:lpstr>'Danh sach'!Print_Titles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2024-01-31T07:46:35Z</cp:lastPrinted>
  <dcterms:created xsi:type="dcterms:W3CDTF">2022-09-05T06:48:25Z</dcterms:created>
  <dcterms:modified xsi:type="dcterms:W3CDTF">2024-02-23T09:25:35Z</dcterms:modified>
</cp:coreProperties>
</file>